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997FF880-BFF1-41AA-A33E-8CD6D4046EBF}" xr6:coauthVersionLast="44" xr6:coauthVersionMax="44" xr10:uidLastSave="{00000000-0000-0000-0000-000000000000}"/>
  <bookViews>
    <workbookView xWindow="3000" yWindow="3000" windowWidth="18000" windowHeight="9375" xr2:uid="{00000000-000D-0000-FFFF-FFFF00000000}"/>
  </bookViews>
  <sheets>
    <sheet name="Quillota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P55" i="3"/>
  <c r="O55" i="3"/>
  <c r="O57" i="3" s="1"/>
  <c r="N55" i="3"/>
  <c r="N57" i="3" s="1"/>
  <c r="M55" i="3"/>
  <c r="L55" i="3"/>
  <c r="K55" i="3"/>
  <c r="K57" i="3" s="1"/>
  <c r="J55" i="3"/>
  <c r="J57" i="3" s="1"/>
  <c r="I55" i="3"/>
  <c r="D55" i="3"/>
  <c r="AG54" i="3"/>
  <c r="H54" i="3"/>
  <c r="AH54" i="3" s="1"/>
  <c r="AG53" i="3"/>
  <c r="H53" i="3"/>
  <c r="AH53" i="3" s="1"/>
  <c r="AG52" i="3"/>
  <c r="AH52" i="3" s="1"/>
  <c r="H52" i="3"/>
  <c r="AG51" i="3"/>
  <c r="H51" i="3"/>
  <c r="AH51" i="3" s="1"/>
  <c r="AG50" i="3"/>
  <c r="H50" i="3"/>
  <c r="AG49" i="3"/>
  <c r="H49" i="3"/>
  <c r="AH49" i="3" s="1"/>
  <c r="AG48" i="3"/>
  <c r="AH48" i="3" s="1"/>
  <c r="H48" i="3"/>
  <c r="AG47" i="3"/>
  <c r="H47" i="3"/>
  <c r="AH47" i="3" s="1"/>
  <c r="AG46" i="3"/>
  <c r="H46" i="3"/>
  <c r="AG45" i="3"/>
  <c r="AH45" i="3" s="1"/>
  <c r="H45" i="3"/>
  <c r="AG44" i="3"/>
  <c r="H44" i="3"/>
  <c r="AG43" i="3"/>
  <c r="H43" i="3"/>
  <c r="AG42" i="3"/>
  <c r="H42" i="3"/>
  <c r="AH42" i="3" s="1"/>
  <c r="AH41" i="3"/>
  <c r="AG41" i="3"/>
  <c r="H41" i="3"/>
  <c r="AG40" i="3"/>
  <c r="H40" i="3"/>
  <c r="AG39" i="3"/>
  <c r="H39" i="3"/>
  <c r="AF38" i="3"/>
  <c r="AF55" i="3" s="1"/>
  <c r="AF57" i="3" s="1"/>
  <c r="AE38" i="3"/>
  <c r="AE55" i="3" s="1"/>
  <c r="AE57" i="3" s="1"/>
  <c r="AD38" i="3"/>
  <c r="AD55" i="3" s="1"/>
  <c r="AC38" i="3"/>
  <c r="AC55" i="3" s="1"/>
  <c r="AB38" i="3"/>
  <c r="AB55" i="3" s="1"/>
  <c r="AB57" i="3" s="1"/>
  <c r="AA38" i="3"/>
  <c r="AA55" i="3" s="1"/>
  <c r="AA57" i="3" s="1"/>
  <c r="Z38" i="3"/>
  <c r="Z55" i="3" s="1"/>
  <c r="Y38" i="3"/>
  <c r="Y55" i="3" s="1"/>
  <c r="X38" i="3"/>
  <c r="X55" i="3" s="1"/>
  <c r="X57" i="3" s="1"/>
  <c r="W38" i="3"/>
  <c r="W55" i="3" s="1"/>
  <c r="W57" i="3" s="1"/>
  <c r="V38" i="3"/>
  <c r="V55" i="3" s="1"/>
  <c r="U38" i="3"/>
  <c r="U55" i="3" s="1"/>
  <c r="H38" i="3"/>
  <c r="AH37" i="3"/>
  <c r="AG37" i="3"/>
  <c r="H37" i="3"/>
  <c r="AG36" i="3"/>
  <c r="H36" i="3"/>
  <c r="AG35" i="3"/>
  <c r="H35" i="3"/>
  <c r="AH35" i="3" s="1"/>
  <c r="AG34" i="3"/>
  <c r="H34" i="3"/>
  <c r="AH34" i="3" s="1"/>
  <c r="AG33" i="3"/>
  <c r="H33" i="3"/>
  <c r="AH33" i="3" s="1"/>
  <c r="AG32" i="3"/>
  <c r="AH32" i="3" s="1"/>
  <c r="H32" i="3"/>
  <c r="AG31" i="3"/>
  <c r="H31" i="3"/>
  <c r="AH31" i="3" s="1"/>
  <c r="AG30" i="3"/>
  <c r="H30" i="3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H25" i="3" s="1"/>
  <c r="AG24" i="3"/>
  <c r="AH24" i="3" s="1"/>
  <c r="H24" i="3"/>
  <c r="D24" i="3"/>
  <c r="AG23" i="3"/>
  <c r="AH23" i="3" s="1"/>
  <c r="H23" i="3"/>
  <c r="D23" i="3"/>
  <c r="AG22" i="3"/>
  <c r="H22" i="3"/>
  <c r="D22" i="3"/>
  <c r="AG21" i="3"/>
  <c r="H21" i="3"/>
  <c r="D21" i="3"/>
  <c r="AG20" i="3"/>
  <c r="H20" i="3"/>
  <c r="D20" i="3"/>
  <c r="AG19" i="3"/>
  <c r="AH19" i="3" s="1"/>
  <c r="H19" i="3"/>
  <c r="D19" i="3"/>
  <c r="AG18" i="3"/>
  <c r="H18" i="3"/>
  <c r="AG17" i="3"/>
  <c r="H17" i="3"/>
  <c r="AH17" i="3" s="1"/>
  <c r="D17" i="3"/>
  <c r="AG16" i="3"/>
  <c r="H16" i="3"/>
  <c r="D16" i="3"/>
  <c r="AH18" i="3" l="1"/>
  <c r="AH22" i="3"/>
  <c r="AH40" i="3"/>
  <c r="AH16" i="3"/>
  <c r="AH20" i="3"/>
  <c r="AH30" i="3"/>
  <c r="V57" i="3"/>
  <c r="Z57" i="3"/>
  <c r="AD57" i="3"/>
  <c r="AH43" i="3"/>
  <c r="AH50" i="3"/>
  <c r="I57" i="3"/>
  <c r="M57" i="3"/>
  <c r="Q57" i="3"/>
  <c r="AH36" i="3"/>
  <c r="D25" i="3"/>
  <c r="AH21" i="3"/>
  <c r="U57" i="3"/>
  <c r="Y57" i="3"/>
  <c r="AC57" i="3"/>
  <c r="AH39" i="3"/>
  <c r="AH44" i="3"/>
  <c r="AH46" i="3"/>
  <c r="L57" i="3"/>
  <c r="P57" i="3"/>
  <c r="T57" i="3"/>
  <c r="H57" i="3"/>
  <c r="AH25" i="3"/>
  <c r="AH38" i="3"/>
  <c r="D57" i="3"/>
  <c r="AG38" i="3"/>
  <c r="AG55" i="3" s="1"/>
  <c r="AG57" i="3" s="1"/>
  <c r="H55" i="3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<sst xmlns="http://schemas.openxmlformats.org/spreadsheetml/2006/main" count="124" uniqueCount="71">
  <si>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</si>
  <si>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</si>
  <si>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</si>
  <si>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</si>
  <si>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Quillota</t>
  </si>
  <si>
    <t>RUT: 69260400-8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</si>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</sst>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2:AH57"/>
  <sheetViews>
    <sheetView tabSelected="1" topLeftCell="A10" zoomScale="106" zoomScaleNormal="106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85546875" style="2" bestFit="1" customWidth="1"/>
    <col min="5" max="7" width="11.42578125" style="3" customWidth="1"/>
    <col min="8" max="8" width="18.7109375" style="1" bestFit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632062340*12</f>
        <v>7584748080</v>
      </c>
      <c r="E16" s="10"/>
      <c r="F16" s="11"/>
      <c r="G16" s="12"/>
      <c r="H16" s="13">
        <f>SUM(I16:T16)</f>
        <v>1264124680</v>
      </c>
      <c r="I16" s="14">
        <v>632062340</v>
      </c>
      <c r="J16" s="56">
        <v>632062340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632062340</v>
      </c>
      <c r="V16" s="56">
        <v>632062340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1264124680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4940200*12</f>
        <v>59282400</v>
      </c>
      <c r="E17" s="23"/>
      <c r="F17" s="24"/>
      <c r="G17" s="25"/>
      <c r="H17" s="26">
        <f>SUM(I17:T17)</f>
        <v>9880400</v>
      </c>
      <c r="I17" s="27">
        <v>4940200</v>
      </c>
      <c r="J17" s="56">
        <v>4940200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4940200</v>
      </c>
      <c r="V17" s="56">
        <v>4940200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9880400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-3263452*12</f>
        <v>-39161424</v>
      </c>
      <c r="E19" s="23"/>
      <c r="F19" s="24"/>
      <c r="G19" s="25"/>
      <c r="H19" s="26">
        <f t="shared" si="2"/>
        <v>-6526904</v>
      </c>
      <c r="I19" s="27">
        <v>-3263452</v>
      </c>
      <c r="J19" s="56">
        <v>-3263452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-3263452</v>
      </c>
      <c r="V19" s="56">
        <v>-3263452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-6526904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>
        <f>1845102*12</f>
        <v>22141224</v>
      </c>
      <c r="E20" s="23"/>
      <c r="F20" s="24"/>
      <c r="G20" s="25"/>
      <c r="H20" s="26">
        <f t="shared" si="2"/>
        <v>3690204</v>
      </c>
      <c r="I20" s="27">
        <v>1845102</v>
      </c>
      <c r="J20" s="56">
        <v>1845102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>
        <v>1845102</v>
      </c>
      <c r="V20" s="56">
        <v>1845102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3690204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804035*12</f>
        <v>9648420</v>
      </c>
      <c r="E21" s="23"/>
      <c r="F21" s="24"/>
      <c r="G21" s="25"/>
      <c r="H21" s="26">
        <f t="shared" si="2"/>
        <v>1653101</v>
      </c>
      <c r="I21" s="27">
        <v>804035</v>
      </c>
      <c r="J21" s="56">
        <v>849066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804035</v>
      </c>
      <c r="V21" s="56">
        <v>849066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1653101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2520078*12</f>
        <v>30240936</v>
      </c>
      <c r="E22" s="23"/>
      <c r="F22" s="24"/>
      <c r="G22" s="25"/>
      <c r="H22" s="26">
        <f t="shared" si="2"/>
        <v>5040156</v>
      </c>
      <c r="I22" s="27">
        <v>2520078</v>
      </c>
      <c r="J22" s="56">
        <v>2520078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2520078</v>
      </c>
      <c r="V22" s="56">
        <v>2520078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5040156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2618761*12</f>
        <v>31425132</v>
      </c>
      <c r="E23" s="23"/>
      <c r="F23" s="24"/>
      <c r="G23" s="25"/>
      <c r="H23" s="26">
        <f t="shared" si="2"/>
        <v>5237522</v>
      </c>
      <c r="I23" s="27">
        <v>2618761</v>
      </c>
      <c r="J23" s="56">
        <v>2618761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2618761</v>
      </c>
      <c r="V23" s="56">
        <v>2618761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5237522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>
        <f>598557*12</f>
        <v>7182684</v>
      </c>
      <c r="E24" s="35"/>
      <c r="F24" s="36"/>
      <c r="G24" s="37"/>
      <c r="H24" s="38">
        <f t="shared" si="2"/>
        <v>1197114</v>
      </c>
      <c r="I24" s="39">
        <v>598557</v>
      </c>
      <c r="J24" s="56">
        <v>598557</v>
      </c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>
        <v>598557</v>
      </c>
      <c r="V24" s="56">
        <v>598557</v>
      </c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1197114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7705507452</v>
      </c>
      <c r="E25" s="62"/>
      <c r="F25" s="63"/>
      <c r="G25" s="64"/>
      <c r="H25" s="65">
        <f t="shared" si="2"/>
        <v>1284296273</v>
      </c>
      <c r="I25" s="66">
        <f>SUM(I16:I24)</f>
        <v>642125621</v>
      </c>
      <c r="J25" s="66">
        <f>SUM(J16:J24)</f>
        <v>642170652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642125621</v>
      </c>
      <c r="V25" s="67">
        <f t="shared" ref="V25:AF25" si="4">SUM(V16:V24)</f>
        <v>642170652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1284296273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7705507452</v>
      </c>
      <c r="E57" s="108"/>
      <c r="F57" s="109"/>
      <c r="G57" s="109"/>
      <c r="H57" s="110">
        <f>+H25</f>
        <v>1284296273</v>
      </c>
      <c r="I57" s="111">
        <f>+I55+I25</f>
        <v>642125621</v>
      </c>
      <c r="J57" s="111">
        <f t="shared" ref="J57:T57" si="11">+J55+J25</f>
        <v>642170652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642125621</v>
      </c>
      <c r="V57" s="113">
        <f>+V55+V25</f>
        <v>642170652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1284296273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Quillota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2020-01-29T14:22:12Z</dcterms:created>
  <dcterms:modified xsi:type="dcterms:W3CDTF">2020-03-06T13:11:37Z</dcterms:modified>
</cp:coreProperties>
</file>