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C03F6624-9FB6-4661-98AE-1E8985F80764}" xr6:coauthVersionLast="44" xr6:coauthVersionMax="44" xr10:uidLastSave="{00000000-0000-0000-0000-000000000000}"/>
  <bookViews>
    <workbookView xWindow="2535" yWindow="2535" windowWidth="18000" windowHeight="9375" xr2:uid="{00000000-000D-0000-FFFF-FFFF00000000}"/>
  </bookViews>
  <sheets>
    <sheet name="La Calera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T57" i="3" s="1"/>
  <c r="S55" i="3"/>
  <c r="R55" i="3"/>
  <c r="R57" i="3" s="1"/>
  <c r="Q55" i="3"/>
  <c r="Q57" i="3" s="1"/>
  <c r="P55" i="3"/>
  <c r="P57" i="3" s="1"/>
  <c r="O55" i="3"/>
  <c r="N55" i="3"/>
  <c r="N57" i="3" s="1"/>
  <c r="M55" i="3"/>
  <c r="M57" i="3" s="1"/>
  <c r="L55" i="3"/>
  <c r="L57" i="3" s="1"/>
  <c r="K55" i="3"/>
  <c r="J55" i="3"/>
  <c r="J57" i="3" s="1"/>
  <c r="I55" i="3"/>
  <c r="I57" i="3" s="1"/>
  <c r="D55" i="3"/>
  <c r="AG54" i="3"/>
  <c r="H54" i="3"/>
  <c r="AH54" i="3" s="1"/>
  <c r="AG53" i="3"/>
  <c r="AH53" i="3" s="1"/>
  <c r="H53" i="3"/>
  <c r="AG52" i="3"/>
  <c r="H52" i="3"/>
  <c r="AG51" i="3"/>
  <c r="H51" i="3"/>
  <c r="AG50" i="3"/>
  <c r="H50" i="3"/>
  <c r="AH50" i="3" s="1"/>
  <c r="AH49" i="3"/>
  <c r="AG49" i="3"/>
  <c r="H49" i="3"/>
  <c r="AG48" i="3"/>
  <c r="H48" i="3"/>
  <c r="AG47" i="3"/>
  <c r="H47" i="3"/>
  <c r="AH47" i="3" s="1"/>
  <c r="AG46" i="3"/>
  <c r="H46" i="3"/>
  <c r="AH46" i="3" s="1"/>
  <c r="AG45" i="3"/>
  <c r="H45" i="3"/>
  <c r="AH45" i="3" s="1"/>
  <c r="AG44" i="3"/>
  <c r="AH44" i="3" s="1"/>
  <c r="H44" i="3"/>
  <c r="AG43" i="3"/>
  <c r="H43" i="3"/>
  <c r="AH43" i="3" s="1"/>
  <c r="AG42" i="3"/>
  <c r="H42" i="3"/>
  <c r="AG41" i="3"/>
  <c r="H41" i="3"/>
  <c r="AH41" i="3" s="1"/>
  <c r="AG40" i="3"/>
  <c r="H40" i="3"/>
  <c r="AG39" i="3"/>
  <c r="H39" i="3"/>
  <c r="AH39" i="3" s="1"/>
  <c r="AF38" i="3"/>
  <c r="AF55" i="3" s="1"/>
  <c r="AE38" i="3"/>
  <c r="AE55" i="3" s="1"/>
  <c r="AD38" i="3"/>
  <c r="AD55" i="3" s="1"/>
  <c r="AD57" i="3" s="1"/>
  <c r="AC38" i="3"/>
  <c r="AC55" i="3" s="1"/>
  <c r="AC57" i="3" s="1"/>
  <c r="AB38" i="3"/>
  <c r="AB55" i="3" s="1"/>
  <c r="AA38" i="3"/>
  <c r="AA55" i="3" s="1"/>
  <c r="Z38" i="3"/>
  <c r="Z55" i="3" s="1"/>
  <c r="Z57" i="3" s="1"/>
  <c r="Y38" i="3"/>
  <c r="Y55" i="3" s="1"/>
  <c r="Y57" i="3" s="1"/>
  <c r="X38" i="3"/>
  <c r="X55" i="3" s="1"/>
  <c r="W38" i="3"/>
  <c r="W55" i="3" s="1"/>
  <c r="V38" i="3"/>
  <c r="V55" i="3" s="1"/>
  <c r="V57" i="3" s="1"/>
  <c r="U38" i="3"/>
  <c r="U55" i="3" s="1"/>
  <c r="U57" i="3" s="1"/>
  <c r="H38" i="3"/>
  <c r="AG37" i="3"/>
  <c r="H37" i="3"/>
  <c r="AH37" i="3" s="1"/>
  <c r="AG36" i="3"/>
  <c r="H36" i="3"/>
  <c r="AG35" i="3"/>
  <c r="H35" i="3"/>
  <c r="AH35" i="3" s="1"/>
  <c r="AG34" i="3"/>
  <c r="H34" i="3"/>
  <c r="AH34" i="3" s="1"/>
  <c r="AG33" i="3"/>
  <c r="AH33" i="3" s="1"/>
  <c r="H33" i="3"/>
  <c r="AG32" i="3"/>
  <c r="H32" i="3"/>
  <c r="AG31" i="3"/>
  <c r="H31" i="3"/>
  <c r="AG30" i="3"/>
  <c r="H30" i="3"/>
  <c r="AH30" i="3" s="1"/>
  <c r="AH29" i="3"/>
  <c r="AG29" i="3"/>
  <c r="H29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H24" i="3"/>
  <c r="D24" i="3"/>
  <c r="AG23" i="3"/>
  <c r="H23" i="3"/>
  <c r="D23" i="3"/>
  <c r="AG22" i="3"/>
  <c r="H22" i="3"/>
  <c r="D22" i="3"/>
  <c r="AG21" i="3"/>
  <c r="AH21" i="3" s="1"/>
  <c r="H21" i="3"/>
  <c r="D21" i="3"/>
  <c r="AG20" i="3"/>
  <c r="H20" i="3"/>
  <c r="D20" i="3"/>
  <c r="AG19" i="3"/>
  <c r="H19" i="3"/>
  <c r="AG18" i="3"/>
  <c r="H18" i="3"/>
  <c r="D18" i="3"/>
  <c r="AG17" i="3"/>
  <c r="H17" i="3"/>
  <c r="AH17" i="3" s="1"/>
  <c r="D17" i="3"/>
  <c r="AG16" i="3"/>
  <c r="H16" i="3"/>
  <c r="D16" i="3"/>
  <c r="D25" i="3" s="1"/>
  <c r="H25" i="3" l="1"/>
  <c r="H57" i="3" s="1"/>
  <c r="AH20" i="3"/>
  <c r="AH24" i="3"/>
  <c r="AH48" i="3"/>
  <c r="AH19" i="3"/>
  <c r="AH23" i="3"/>
  <c r="AG25" i="3"/>
  <c r="AH32" i="3"/>
  <c r="W57" i="3"/>
  <c r="AA57" i="3"/>
  <c r="AE57" i="3"/>
  <c r="AH52" i="3"/>
  <c r="AH18" i="3"/>
  <c r="AH22" i="3"/>
  <c r="AH31" i="3"/>
  <c r="AH36" i="3"/>
  <c r="X57" i="3"/>
  <c r="AB57" i="3"/>
  <c r="AF57" i="3"/>
  <c r="AH40" i="3"/>
  <c r="AH42" i="3"/>
  <c r="AH51" i="3"/>
  <c r="K57" i="3"/>
  <c r="O57" i="3"/>
  <c r="S57" i="3"/>
  <c r="AH25" i="3"/>
  <c r="AG55" i="3"/>
  <c r="AG57" i="3" s="1"/>
  <c r="D57" i="3"/>
  <c r="AH16" i="3"/>
  <c r="AG38" i="3"/>
  <c r="AH38" i="3" s="1"/>
  <c r="H55" i="3"/>
  <c r="AH55" i="3" s="1"/>
  <c r="AH57" i="3" l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<sst xmlns="http://schemas.openxmlformats.org/spreadsheetml/2006/main" count="124" uniqueCount="71">
  <si>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</si>
  <si>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</si>
  <si>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</si>
  <si>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</si>
  <si>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La Calera</t>
  </si>
  <si>
    <t>RUT: 69060300-4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</si>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</sst>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7" fillId="0" borderId="12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2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7" fillId="0" borderId="16" xfId="1" applyNumberFormat="1" applyFont="1" applyBorder="1"/>
    <xf numFmtId="165" fontId="2" fillId="0" borderId="17" xfId="1" applyNumberFormat="1" applyFont="1" applyBorder="1"/>
    <xf numFmtId="165" fontId="2" fillId="0" borderId="19" xfId="1" applyNumberFormat="1" applyFont="1" applyBorder="1"/>
    <xf numFmtId="165" fontId="2" fillId="0" borderId="16" xfId="1" applyNumberFormat="1" applyFont="1" applyBorder="1"/>
    <xf numFmtId="165" fontId="2" fillId="0" borderId="20" xfId="1" applyNumberFormat="1" applyFont="1" applyBorder="1"/>
    <xf numFmtId="0" fontId="2" fillId="0" borderId="17" xfId="0" applyFont="1" applyBorder="1" applyAlignment="1">
      <alignment wrapText="1"/>
    </xf>
    <xf numFmtId="0" fontId="7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165" fontId="2" fillId="0" borderId="24" xfId="1" applyNumberFormat="1" applyFont="1" applyBorder="1"/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9" fontId="2" fillId="0" borderId="24" xfId="2" applyFont="1" applyBorder="1" applyAlignment="1">
      <alignment horizontal="center"/>
    </xf>
    <xf numFmtId="165" fontId="7" fillId="0" borderId="22" xfId="1" applyNumberFormat="1" applyFont="1" applyBorder="1"/>
    <xf numFmtId="165" fontId="2" fillId="0" borderId="23" xfId="1" applyNumberFormat="1" applyFont="1" applyBorder="1"/>
    <xf numFmtId="165" fontId="2" fillId="0" borderId="25" xfId="1" applyNumberFormat="1" applyFont="1" applyBorder="1"/>
    <xf numFmtId="165" fontId="2" fillId="0" borderId="22" xfId="1" applyNumberFormat="1" applyFont="1" applyBorder="1"/>
    <xf numFmtId="165" fontId="2" fillId="0" borderId="26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6" fontId="8" fillId="0" borderId="17" xfId="0" applyNumberFormat="1" applyFont="1" applyBorder="1"/>
    <xf numFmtId="165" fontId="2" fillId="9" borderId="15" xfId="1" applyNumberFormat="1" applyFont="1" applyFill="1" applyBorder="1"/>
    <xf numFmtId="165" fontId="2" fillId="9" borderId="21" xfId="1" applyNumberFormat="1" applyFont="1" applyFill="1" applyBorder="1"/>
    <xf numFmtId="165" fontId="0" fillId="0" borderId="0" xfId="1" applyNumberFormat="1" applyFont="1"/>
    <xf numFmtId="165" fontId="2" fillId="9" borderId="27" xfId="1" applyNumberFormat="1" applyFont="1" applyFill="1" applyBorder="1"/>
    <xf numFmtId="0" fontId="2" fillId="5" borderId="6" xfId="0" applyFont="1" applyFill="1" applyBorder="1"/>
    <xf numFmtId="165" fontId="2" fillId="5" borderId="7" xfId="1" applyNumberFormat="1" applyFont="1" applyFill="1" applyBorder="1"/>
    <xf numFmtId="9" fontId="2" fillId="5" borderId="5" xfId="2" applyFont="1" applyFill="1" applyBorder="1" applyAlignment="1">
      <alignment horizontal="center"/>
    </xf>
    <xf numFmtId="9" fontId="2" fillId="5" borderId="6" xfId="2" applyFont="1" applyFill="1" applyBorder="1" applyAlignment="1">
      <alignment horizontal="center"/>
    </xf>
    <xf numFmtId="9" fontId="2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2" fillId="6" borderId="6" xfId="1" applyNumberFormat="1" applyFont="1" applyFill="1" applyBorder="1"/>
    <xf numFmtId="165" fontId="7" fillId="7" borderId="5" xfId="1" applyNumberFormat="1" applyFont="1" applyFill="1" applyBorder="1"/>
    <xf numFmtId="165" fontId="2" fillId="7" borderId="8" xfId="1" applyNumberFormat="1" applyFont="1" applyFill="1" applyBorder="1"/>
    <xf numFmtId="165" fontId="2" fillId="8" borderId="2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9" fontId="2" fillId="0" borderId="20" xfId="2" applyFont="1" applyBorder="1" applyAlignment="1">
      <alignment horizontal="center"/>
    </xf>
    <xf numFmtId="165" fontId="7" fillId="0" borderId="9" xfId="1" applyNumberFormat="1" applyFont="1" applyBorder="1"/>
    <xf numFmtId="165" fontId="2" fillId="0" borderId="10" xfId="1" applyNumberFormat="1" applyFont="1" applyBorder="1"/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7" fillId="0" borderId="17" xfId="1" applyNumberFormat="1" applyFont="1" applyBorder="1"/>
    <xf numFmtId="165" fontId="2" fillId="9" borderId="29" xfId="1" applyNumberFormat="1" applyFont="1" applyFill="1" applyBorder="1"/>
    <xf numFmtId="0" fontId="2" fillId="0" borderId="16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2" xfId="0" applyFont="1" applyBorder="1"/>
    <xf numFmtId="165" fontId="2" fillId="9" borderId="33" xfId="1" applyNumberFormat="1" applyFont="1" applyFill="1" applyBorder="1"/>
    <xf numFmtId="165" fontId="2" fillId="11" borderId="2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28" xfId="0" applyNumberFormat="1" applyFont="1" applyFill="1" applyBorder="1"/>
    <xf numFmtId="165" fontId="9" fillId="12" borderId="2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2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zoomScale="70" zoomScaleNormal="70" workbookViewId="0">
      <selection activeCell="AN18" sqref="AN1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22.140625" style="2" bestFit="1" customWidth="1"/>
    <col min="5" max="7" width="11.42578125" style="3" customWidth="1"/>
    <col min="8" max="8" width="19.7109375" style="1" bestFit="1" customWidth="1"/>
    <col min="9" max="10" width="19.28515625" style="1" bestFit="1" customWidth="1"/>
    <col min="11" max="11" width="11.42578125" style="1" customWidth="1"/>
    <col min="12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9.28515625" style="1" bestFit="1" customWidth="1"/>
    <col min="22" max="22" width="21" style="1" customWidth="1"/>
    <col min="23" max="23" width="16.7109375" style="1" hidden="1" customWidth="1"/>
    <col min="24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6" t="s">
        <v>3</v>
      </c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</row>
    <row r="6" spans="1:34" ht="14.25" customHeight="1"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</row>
    <row r="7" spans="1:34"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7" t="s">
        <v>6</v>
      </c>
      <c r="C14" s="117"/>
      <c r="D14" s="118"/>
      <c r="E14" s="119" t="s">
        <v>7</v>
      </c>
      <c r="F14" s="117"/>
      <c r="G14" s="118"/>
      <c r="H14" s="120" t="s">
        <v>8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2"/>
      <c r="U14" s="123" t="s">
        <v>9</v>
      </c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5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2" t="s">
        <v>26</v>
      </c>
      <c r="AG15" s="53" t="s">
        <v>27</v>
      </c>
      <c r="AH15" s="54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371736144*12</f>
        <v>4460833728</v>
      </c>
      <c r="E16" s="10"/>
      <c r="F16" s="11"/>
      <c r="G16" s="12"/>
      <c r="H16" s="13">
        <f>SUM(I16:T16)</f>
        <v>743472288</v>
      </c>
      <c r="I16" s="14">
        <v>371736144</v>
      </c>
      <c r="J16" s="55">
        <v>371736144</v>
      </c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6">
        <v>371736144</v>
      </c>
      <c r="V16" s="55">
        <v>371736144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5">
        <f>SUM(U16:AF16)</f>
        <v>743472288</v>
      </c>
      <c r="AH16" s="56">
        <f>+H16-AG16</f>
        <v>0</v>
      </c>
    </row>
    <row r="17" spans="1:34" ht="15">
      <c r="A17" s="17">
        <v>2</v>
      </c>
      <c r="B17" s="18" t="s">
        <v>31</v>
      </c>
      <c r="C17" s="19" t="s">
        <v>30</v>
      </c>
      <c r="D17" s="20">
        <f>10758077*12</f>
        <v>129096924</v>
      </c>
      <c r="E17" s="21"/>
      <c r="F17" s="22"/>
      <c r="G17" s="23"/>
      <c r="H17" s="24">
        <f>SUM(I17:T17)</f>
        <v>21516154</v>
      </c>
      <c r="I17" s="25">
        <v>10758077</v>
      </c>
      <c r="J17" s="55">
        <v>10758077</v>
      </c>
      <c r="K17" s="25"/>
      <c r="L17" s="25"/>
      <c r="M17" s="25"/>
      <c r="N17" s="25"/>
      <c r="O17" s="25"/>
      <c r="P17" s="25"/>
      <c r="Q17" s="25"/>
      <c r="R17" s="25"/>
      <c r="S17" s="25"/>
      <c r="T17" s="26"/>
      <c r="U17" s="27">
        <v>10758077</v>
      </c>
      <c r="V17" s="55">
        <v>10758077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8">
        <f t="shared" ref="AG17:AG24" si="0">SUM(U17:AF17)</f>
        <v>21516154</v>
      </c>
      <c r="AH17" s="57">
        <f t="shared" ref="AH17:AH25" si="1">+H17-AG17</f>
        <v>0</v>
      </c>
    </row>
    <row r="18" spans="1:34" ht="15">
      <c r="A18" s="17">
        <v>3</v>
      </c>
      <c r="B18" s="18" t="s">
        <v>32</v>
      </c>
      <c r="C18" s="19" t="s">
        <v>30</v>
      </c>
      <c r="D18" s="20">
        <f>-561598*12</f>
        <v>-6739176</v>
      </c>
      <c r="E18" s="21"/>
      <c r="F18" s="22"/>
      <c r="G18" s="23"/>
      <c r="H18" s="24">
        <f t="shared" ref="H18:H24" si="2">SUM(I18:T18)</f>
        <v>-1123196</v>
      </c>
      <c r="I18" s="58">
        <v>-561598</v>
      </c>
      <c r="J18" s="55">
        <v>-561598</v>
      </c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7">
        <v>-561598</v>
      </c>
      <c r="V18" s="55">
        <v>-561598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8">
        <f t="shared" si="0"/>
        <v>-1123196</v>
      </c>
      <c r="AH18" s="57">
        <f t="shared" si="1"/>
        <v>0</v>
      </c>
    </row>
    <row r="19" spans="1:34" ht="15">
      <c r="A19" s="17">
        <v>4</v>
      </c>
      <c r="B19" s="18" t="s">
        <v>33</v>
      </c>
      <c r="C19" s="19" t="s">
        <v>30</v>
      </c>
      <c r="D19" s="20"/>
      <c r="E19" s="21"/>
      <c r="F19" s="22"/>
      <c r="G19" s="23"/>
      <c r="H19" s="24">
        <f t="shared" si="2"/>
        <v>0</v>
      </c>
      <c r="I19" s="25"/>
      <c r="J19" s="55">
        <v>0</v>
      </c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7"/>
      <c r="V19" s="55">
        <v>0</v>
      </c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8">
        <f t="shared" si="0"/>
        <v>0</v>
      </c>
      <c r="AH19" s="57">
        <f t="shared" si="1"/>
        <v>0</v>
      </c>
    </row>
    <row r="20" spans="1:34" ht="43.5">
      <c r="A20" s="17">
        <v>5</v>
      </c>
      <c r="B20" s="29" t="s">
        <v>34</v>
      </c>
      <c r="C20" s="19" t="s">
        <v>30</v>
      </c>
      <c r="D20" s="20">
        <f>1753760*12</f>
        <v>21045120</v>
      </c>
      <c r="E20" s="21"/>
      <c r="F20" s="22"/>
      <c r="G20" s="23"/>
      <c r="H20" s="24">
        <f>SUM(I20:T20)</f>
        <v>3507520</v>
      </c>
      <c r="I20" s="25">
        <v>1753760</v>
      </c>
      <c r="J20" s="55">
        <v>1753760</v>
      </c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7">
        <v>1753760</v>
      </c>
      <c r="V20" s="55">
        <v>1753760</v>
      </c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8">
        <f t="shared" si="0"/>
        <v>3507520</v>
      </c>
      <c r="AH20" s="57">
        <f t="shared" si="1"/>
        <v>0</v>
      </c>
    </row>
    <row r="21" spans="1:34" ht="15">
      <c r="A21" s="17">
        <v>6</v>
      </c>
      <c r="B21" s="18" t="s">
        <v>35</v>
      </c>
      <c r="C21" s="19" t="s">
        <v>30</v>
      </c>
      <c r="D21" s="20">
        <f>637888*12</f>
        <v>7654656</v>
      </c>
      <c r="E21" s="21"/>
      <c r="F21" s="22"/>
      <c r="G21" s="23"/>
      <c r="H21" s="24">
        <f t="shared" si="2"/>
        <v>1279671</v>
      </c>
      <c r="I21" s="25">
        <v>637888</v>
      </c>
      <c r="J21" s="55">
        <v>641783</v>
      </c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7">
        <v>637888</v>
      </c>
      <c r="V21" s="55">
        <v>641783</v>
      </c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8">
        <f t="shared" si="0"/>
        <v>1279671</v>
      </c>
      <c r="AH21" s="57">
        <f t="shared" si="1"/>
        <v>0</v>
      </c>
    </row>
    <row r="22" spans="1:34" ht="15">
      <c r="A22" s="17">
        <v>7</v>
      </c>
      <c r="B22" s="18" t="s">
        <v>36</v>
      </c>
      <c r="C22" s="19" t="s">
        <v>30</v>
      </c>
      <c r="D22" s="20">
        <f>602338*12</f>
        <v>7228056</v>
      </c>
      <c r="E22" s="21"/>
      <c r="F22" s="22"/>
      <c r="G22" s="23"/>
      <c r="H22" s="24">
        <f t="shared" si="2"/>
        <v>1204676</v>
      </c>
      <c r="I22" s="25">
        <v>602338</v>
      </c>
      <c r="J22" s="55">
        <v>602338</v>
      </c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7">
        <v>602338</v>
      </c>
      <c r="V22" s="55">
        <v>602338</v>
      </c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8">
        <f t="shared" si="0"/>
        <v>1204676</v>
      </c>
      <c r="AH22" s="57">
        <f t="shared" si="1"/>
        <v>0</v>
      </c>
    </row>
    <row r="23" spans="1:34" ht="15">
      <c r="A23" s="17">
        <v>8</v>
      </c>
      <c r="B23" s="18" t="s">
        <v>37</v>
      </c>
      <c r="C23" s="19" t="s">
        <v>30</v>
      </c>
      <c r="D23" s="20">
        <f>527768*12</f>
        <v>6333216</v>
      </c>
      <c r="E23" s="21"/>
      <c r="F23" s="22"/>
      <c r="G23" s="23"/>
      <c r="H23" s="24">
        <f t="shared" si="2"/>
        <v>1055536</v>
      </c>
      <c r="I23" s="25">
        <v>527768</v>
      </c>
      <c r="J23" s="55">
        <v>527768</v>
      </c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7">
        <v>527768</v>
      </c>
      <c r="V23" s="55">
        <v>527768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8">
        <f t="shared" si="0"/>
        <v>1055536</v>
      </c>
      <c r="AH23" s="57">
        <f t="shared" si="1"/>
        <v>0</v>
      </c>
    </row>
    <row r="24" spans="1:34" ht="15.75" thickBot="1">
      <c r="A24" s="30">
        <v>9</v>
      </c>
      <c r="B24" s="31" t="s">
        <v>38</v>
      </c>
      <c r="C24" s="32" t="s">
        <v>30</v>
      </c>
      <c r="D24" s="33">
        <f>609640*12</f>
        <v>7315680</v>
      </c>
      <c r="E24" s="34"/>
      <c r="F24" s="35"/>
      <c r="G24" s="36"/>
      <c r="H24" s="37">
        <f t="shared" si="2"/>
        <v>1219280</v>
      </c>
      <c r="I24" s="38">
        <v>609640</v>
      </c>
      <c r="J24" s="55">
        <v>609640</v>
      </c>
      <c r="K24" s="38"/>
      <c r="L24" s="38"/>
      <c r="M24" s="38"/>
      <c r="N24" s="38"/>
      <c r="O24" s="38"/>
      <c r="P24" s="38"/>
      <c r="Q24" s="38"/>
      <c r="R24" s="38"/>
      <c r="S24" s="38"/>
      <c r="T24" s="39"/>
      <c r="U24" s="40">
        <v>609640</v>
      </c>
      <c r="V24" s="55">
        <v>609640</v>
      </c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>
        <f t="shared" si="0"/>
        <v>1219280</v>
      </c>
      <c r="AH24" s="59">
        <f t="shared" si="1"/>
        <v>0</v>
      </c>
    </row>
    <row r="25" spans="1:34" ht="15.75" thickBot="1">
      <c r="A25" s="126" t="s">
        <v>39</v>
      </c>
      <c r="B25" s="127"/>
      <c r="C25" s="60"/>
      <c r="D25" s="61">
        <f>SUM(D16:D24)</f>
        <v>4632768204</v>
      </c>
      <c r="E25" s="62"/>
      <c r="F25" s="63"/>
      <c r="G25" s="64"/>
      <c r="H25" s="65">
        <f>SUM(H16:H24)</f>
        <v>772131929</v>
      </c>
      <c r="I25" s="66">
        <f>SUM(I16:I24)</f>
        <v>386064017</v>
      </c>
      <c r="J25" s="66">
        <f>SUM(J16:J24)</f>
        <v>386067912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386064017</v>
      </c>
      <c r="V25" s="67">
        <f t="shared" ref="V25:AF25" si="4">SUM(V16:V24)</f>
        <v>386067912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772131929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28" t="s">
        <v>41</v>
      </c>
      <c r="C27" s="128"/>
      <c r="D27" s="129"/>
      <c r="E27" s="130" t="s">
        <v>7</v>
      </c>
      <c r="F27" s="128"/>
      <c r="G27" s="129"/>
      <c r="H27" s="120" t="s">
        <v>8</v>
      </c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2"/>
      <c r="U27" s="123" t="s">
        <v>9</v>
      </c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5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2" t="s">
        <v>26</v>
      </c>
      <c r="AG28" s="53" t="s">
        <v>27</v>
      </c>
      <c r="AH28" s="54" t="s">
        <v>28</v>
      </c>
    </row>
    <row r="29" spans="1:34" ht="15">
      <c r="A29" s="6">
        <v>1</v>
      </c>
      <c r="B29" s="7" t="s">
        <v>43</v>
      </c>
      <c r="C29" s="7"/>
      <c r="D29" s="28"/>
      <c r="E29" s="10"/>
      <c r="F29" s="11"/>
      <c r="G29" s="75"/>
      <c r="H29" s="76">
        <f>SUM(I29:T29)</f>
        <v>0</v>
      </c>
      <c r="I29" s="77"/>
      <c r="J29" s="55"/>
      <c r="K29" s="77"/>
      <c r="L29" s="77"/>
      <c r="M29" s="77"/>
      <c r="N29" s="77"/>
      <c r="O29" s="77"/>
      <c r="P29" s="77"/>
      <c r="Q29" s="77"/>
      <c r="R29" s="77"/>
      <c r="S29" s="77"/>
      <c r="T29" s="28"/>
      <c r="U29" s="16"/>
      <c r="V29" s="55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>
        <f>SUM(U29:AF29)</f>
        <v>0</v>
      </c>
      <c r="AH29" s="56">
        <f>+H29-AG29</f>
        <v>0</v>
      </c>
    </row>
    <row r="30" spans="1:34" ht="15">
      <c r="A30" s="17">
        <v>2</v>
      </c>
      <c r="B30" s="18" t="s">
        <v>44</v>
      </c>
      <c r="C30" s="18"/>
      <c r="D30" s="26"/>
      <c r="E30" s="21"/>
      <c r="F30" s="22"/>
      <c r="G30" s="78"/>
      <c r="H30" s="24">
        <f t="shared" ref="H30:H54" si="5">SUM(I30:T30)</f>
        <v>0</v>
      </c>
      <c r="I30" s="25"/>
      <c r="J30" s="5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7"/>
      <c r="V30" s="5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8">
        <f t="shared" ref="AG30:AG54" si="6">SUM(U30:AF30)</f>
        <v>0</v>
      </c>
      <c r="AH30" s="57">
        <f t="shared" ref="AH30:AH54" si="7">+H30-AG30</f>
        <v>0</v>
      </c>
    </row>
    <row r="31" spans="1:34" ht="15">
      <c r="A31" s="17">
        <v>3</v>
      </c>
      <c r="B31" s="18" t="s">
        <v>45</v>
      </c>
      <c r="C31" s="18"/>
      <c r="D31" s="26"/>
      <c r="E31" s="21"/>
      <c r="F31" s="22"/>
      <c r="G31" s="78"/>
      <c r="H31" s="24">
        <f t="shared" si="5"/>
        <v>0</v>
      </c>
      <c r="I31" s="25"/>
      <c r="J31" s="5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7"/>
      <c r="V31" s="5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8">
        <f t="shared" si="6"/>
        <v>0</v>
      </c>
      <c r="AH31" s="57">
        <f t="shared" si="7"/>
        <v>0</v>
      </c>
    </row>
    <row r="32" spans="1:34" ht="15">
      <c r="A32" s="17">
        <v>4</v>
      </c>
      <c r="B32" s="18" t="s">
        <v>46</v>
      </c>
      <c r="C32" s="18"/>
      <c r="D32" s="26"/>
      <c r="E32" s="21"/>
      <c r="F32" s="22"/>
      <c r="G32" s="78"/>
      <c r="H32" s="24">
        <f t="shared" si="5"/>
        <v>0</v>
      </c>
      <c r="I32" s="25"/>
      <c r="J32" s="5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7"/>
      <c r="V32" s="5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8">
        <f t="shared" si="6"/>
        <v>0</v>
      </c>
      <c r="AH32" s="57">
        <f t="shared" si="7"/>
        <v>0</v>
      </c>
    </row>
    <row r="33" spans="1:34" ht="15">
      <c r="A33" s="17">
        <v>5</v>
      </c>
      <c r="B33" s="18" t="s">
        <v>47</v>
      </c>
      <c r="C33" s="18"/>
      <c r="D33" s="26"/>
      <c r="E33" s="21"/>
      <c r="F33" s="22"/>
      <c r="G33" s="78"/>
      <c r="H33" s="24">
        <f t="shared" si="5"/>
        <v>0</v>
      </c>
      <c r="I33" s="25"/>
      <c r="J33" s="5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7"/>
      <c r="V33" s="5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8">
        <f t="shared" si="6"/>
        <v>0</v>
      </c>
      <c r="AH33" s="57">
        <f t="shared" si="7"/>
        <v>0</v>
      </c>
    </row>
    <row r="34" spans="1:34" ht="29.25">
      <c r="A34" s="17">
        <v>6</v>
      </c>
      <c r="B34" s="79" t="s">
        <v>48</v>
      </c>
      <c r="C34" s="18"/>
      <c r="D34" s="26"/>
      <c r="E34" s="80"/>
      <c r="F34" s="81"/>
      <c r="G34" s="82"/>
      <c r="H34" s="24">
        <f t="shared" si="5"/>
        <v>0</v>
      </c>
      <c r="I34" s="25"/>
      <c r="J34" s="5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7"/>
      <c r="V34" s="5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>
        <f t="shared" si="6"/>
        <v>0</v>
      </c>
      <c r="AH34" s="57">
        <f t="shared" si="7"/>
        <v>0</v>
      </c>
    </row>
    <row r="35" spans="1:34" ht="15">
      <c r="A35" s="17">
        <v>7</v>
      </c>
      <c r="B35" s="18" t="s">
        <v>49</v>
      </c>
      <c r="C35" s="18"/>
      <c r="D35" s="26"/>
      <c r="E35" s="80"/>
      <c r="F35" s="81"/>
      <c r="G35" s="82"/>
      <c r="H35" s="24">
        <f t="shared" si="5"/>
        <v>0</v>
      </c>
      <c r="I35" s="25"/>
      <c r="J35" s="5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7"/>
      <c r="V35" s="5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>
        <f t="shared" si="6"/>
        <v>0</v>
      </c>
      <c r="AH35" s="57">
        <f t="shared" si="7"/>
        <v>0</v>
      </c>
    </row>
    <row r="36" spans="1:34" ht="15">
      <c r="A36" s="17">
        <v>8</v>
      </c>
      <c r="B36" s="18" t="s">
        <v>50</v>
      </c>
      <c r="C36" s="18"/>
      <c r="D36" s="26"/>
      <c r="E36" s="80"/>
      <c r="F36" s="81"/>
      <c r="G36" s="82"/>
      <c r="H36" s="24">
        <f t="shared" si="5"/>
        <v>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7"/>
      <c r="V36" s="5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>
        <f t="shared" si="6"/>
        <v>0</v>
      </c>
      <c r="AH36" s="57">
        <f t="shared" si="7"/>
        <v>0</v>
      </c>
    </row>
    <row r="37" spans="1:34" ht="29.25">
      <c r="A37" s="17">
        <v>9</v>
      </c>
      <c r="B37" s="79" t="s">
        <v>51</v>
      </c>
      <c r="C37" s="18"/>
      <c r="D37" s="26"/>
      <c r="E37" s="80"/>
      <c r="F37" s="81"/>
      <c r="G37" s="82"/>
      <c r="H37" s="24">
        <f t="shared" si="5"/>
        <v>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7"/>
      <c r="V37" s="5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>
        <f t="shared" si="6"/>
        <v>0</v>
      </c>
      <c r="AH37" s="59">
        <f t="shared" si="7"/>
        <v>0</v>
      </c>
    </row>
    <row r="38" spans="1:34" ht="15">
      <c r="A38" s="17">
        <v>10</v>
      </c>
      <c r="B38" s="18" t="s">
        <v>52</v>
      </c>
      <c r="C38" s="18"/>
      <c r="D38" s="26"/>
      <c r="E38" s="80"/>
      <c r="F38" s="81"/>
      <c r="G38" s="82"/>
      <c r="H38" s="24">
        <f t="shared" si="5"/>
        <v>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4">
        <f>SUM(U29:U37)</f>
        <v>0</v>
      </c>
      <c r="V38" s="83">
        <f t="shared" ref="V38:AF38" si="8">SUM(V29:V37)</f>
        <v>0</v>
      </c>
      <c r="W38" s="83">
        <f t="shared" si="8"/>
        <v>0</v>
      </c>
      <c r="X38" s="83">
        <f t="shared" si="8"/>
        <v>0</v>
      </c>
      <c r="Y38" s="83">
        <f t="shared" si="8"/>
        <v>0</v>
      </c>
      <c r="Z38" s="83">
        <f t="shared" si="8"/>
        <v>0</v>
      </c>
      <c r="AA38" s="83">
        <f t="shared" si="8"/>
        <v>0</v>
      </c>
      <c r="AB38" s="83">
        <f t="shared" si="8"/>
        <v>0</v>
      </c>
      <c r="AC38" s="83">
        <f t="shared" si="8"/>
        <v>0</v>
      </c>
      <c r="AD38" s="83">
        <f t="shared" si="8"/>
        <v>0</v>
      </c>
      <c r="AE38" s="83">
        <f t="shared" si="8"/>
        <v>0</v>
      </c>
      <c r="AF38" s="83">
        <f t="shared" si="8"/>
        <v>0</v>
      </c>
      <c r="AG38" s="26">
        <f t="shared" si="6"/>
        <v>0</v>
      </c>
      <c r="AH38" s="84">
        <f t="shared" si="7"/>
        <v>0</v>
      </c>
    </row>
    <row r="39" spans="1:34" ht="15">
      <c r="A39" s="17">
        <v>11</v>
      </c>
      <c r="B39" s="18" t="s">
        <v>53</v>
      </c>
      <c r="C39" s="18"/>
      <c r="D39" s="26"/>
      <c r="E39" s="80"/>
      <c r="F39" s="81"/>
      <c r="G39" s="82"/>
      <c r="H39" s="24">
        <f t="shared" si="5"/>
        <v>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85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6">
        <f t="shared" si="6"/>
        <v>0</v>
      </c>
      <c r="AH39" s="84">
        <f t="shared" si="7"/>
        <v>0</v>
      </c>
    </row>
    <row r="40" spans="1:34" ht="15">
      <c r="A40" s="17">
        <v>12</v>
      </c>
      <c r="B40" s="18" t="s">
        <v>54</v>
      </c>
      <c r="C40" s="18"/>
      <c r="D40" s="26"/>
      <c r="E40" s="80"/>
      <c r="F40" s="81"/>
      <c r="G40" s="82"/>
      <c r="H40" s="24">
        <f t="shared" si="5"/>
        <v>0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85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6">
        <f t="shared" si="6"/>
        <v>0</v>
      </c>
      <c r="AH40" s="84">
        <f t="shared" si="7"/>
        <v>0</v>
      </c>
    </row>
    <row r="41" spans="1:34" ht="15">
      <c r="A41" s="17">
        <v>13</v>
      </c>
      <c r="B41" s="18" t="s">
        <v>55</v>
      </c>
      <c r="C41" s="18"/>
      <c r="D41" s="26"/>
      <c r="E41" s="80"/>
      <c r="F41" s="81"/>
      <c r="G41" s="82"/>
      <c r="H41" s="24">
        <f t="shared" si="5"/>
        <v>0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85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6">
        <f t="shared" si="6"/>
        <v>0</v>
      </c>
      <c r="AH41" s="84">
        <f t="shared" si="7"/>
        <v>0</v>
      </c>
    </row>
    <row r="42" spans="1:34" ht="15">
      <c r="A42" s="17">
        <v>14</v>
      </c>
      <c r="B42" s="18" t="s">
        <v>56</v>
      </c>
      <c r="C42" s="18"/>
      <c r="D42" s="26"/>
      <c r="E42" s="80"/>
      <c r="F42" s="81"/>
      <c r="G42" s="82"/>
      <c r="H42" s="24">
        <f t="shared" si="5"/>
        <v>0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85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6">
        <f t="shared" si="6"/>
        <v>0</v>
      </c>
      <c r="AH42" s="84">
        <f t="shared" si="7"/>
        <v>0</v>
      </c>
    </row>
    <row r="43" spans="1:34" ht="15">
      <c r="A43" s="17">
        <v>15</v>
      </c>
      <c r="B43" s="18" t="s">
        <v>57</v>
      </c>
      <c r="C43" s="18"/>
      <c r="D43" s="26"/>
      <c r="E43" s="80"/>
      <c r="F43" s="81"/>
      <c r="G43" s="82"/>
      <c r="H43" s="24">
        <f t="shared" si="5"/>
        <v>0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85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6">
        <f t="shared" si="6"/>
        <v>0</v>
      </c>
      <c r="AH43" s="84">
        <f t="shared" si="7"/>
        <v>0</v>
      </c>
    </row>
    <row r="44" spans="1:34" ht="15">
      <c r="A44" s="17">
        <v>16</v>
      </c>
      <c r="B44" s="18" t="s">
        <v>58</v>
      </c>
      <c r="C44" s="18"/>
      <c r="D44" s="26"/>
      <c r="E44" s="80"/>
      <c r="F44" s="81"/>
      <c r="G44" s="82"/>
      <c r="H44" s="24">
        <f t="shared" si="5"/>
        <v>0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85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6">
        <f t="shared" si="6"/>
        <v>0</v>
      </c>
      <c r="AH44" s="84">
        <f t="shared" si="7"/>
        <v>0</v>
      </c>
    </row>
    <row r="45" spans="1:34" ht="15">
      <c r="A45" s="17">
        <v>17</v>
      </c>
      <c r="B45" s="18" t="s">
        <v>59</v>
      </c>
      <c r="C45" s="18"/>
      <c r="D45" s="26"/>
      <c r="E45" s="80"/>
      <c r="F45" s="81"/>
      <c r="G45" s="82"/>
      <c r="H45" s="24">
        <f t="shared" si="5"/>
        <v>0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85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6">
        <f t="shared" si="6"/>
        <v>0</v>
      </c>
      <c r="AH45" s="84">
        <f t="shared" si="7"/>
        <v>0</v>
      </c>
    </row>
    <row r="46" spans="1:34" ht="15">
      <c r="A46" s="17">
        <v>18</v>
      </c>
      <c r="B46" s="18" t="s">
        <v>60</v>
      </c>
      <c r="C46" s="18"/>
      <c r="D46" s="26"/>
      <c r="E46" s="80"/>
      <c r="F46" s="81"/>
      <c r="G46" s="82"/>
      <c r="H46" s="24">
        <f t="shared" si="5"/>
        <v>0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85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6">
        <f t="shared" si="6"/>
        <v>0</v>
      </c>
      <c r="AH46" s="84">
        <f t="shared" si="7"/>
        <v>0</v>
      </c>
    </row>
    <row r="47" spans="1:34" ht="15">
      <c r="A47" s="17">
        <v>19</v>
      </c>
      <c r="B47" s="18" t="s">
        <v>61</v>
      </c>
      <c r="C47" s="18"/>
      <c r="D47" s="26"/>
      <c r="E47" s="80"/>
      <c r="F47" s="81"/>
      <c r="G47" s="82"/>
      <c r="H47" s="24">
        <f t="shared" si="5"/>
        <v>0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85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6">
        <f t="shared" si="6"/>
        <v>0</v>
      </c>
      <c r="AH47" s="84">
        <f t="shared" si="7"/>
        <v>0</v>
      </c>
    </row>
    <row r="48" spans="1:34" ht="15">
      <c r="A48" s="17">
        <v>20</v>
      </c>
      <c r="B48" s="18" t="s">
        <v>62</v>
      </c>
      <c r="C48" s="18"/>
      <c r="D48" s="26"/>
      <c r="E48" s="80"/>
      <c r="F48" s="81"/>
      <c r="G48" s="82"/>
      <c r="H48" s="24">
        <f t="shared" si="5"/>
        <v>0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85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6">
        <f t="shared" si="6"/>
        <v>0</v>
      </c>
      <c r="AH48" s="84">
        <f t="shared" si="7"/>
        <v>0</v>
      </c>
    </row>
    <row r="49" spans="1:34" ht="15">
      <c r="A49" s="17">
        <v>21</v>
      </c>
      <c r="B49" s="18" t="s">
        <v>63</v>
      </c>
      <c r="C49" s="18"/>
      <c r="D49" s="26"/>
      <c r="E49" s="80"/>
      <c r="F49" s="81"/>
      <c r="G49" s="82"/>
      <c r="H49" s="24">
        <f t="shared" si="5"/>
        <v>0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85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6">
        <f t="shared" si="6"/>
        <v>0</v>
      </c>
      <c r="AH49" s="84">
        <f t="shared" si="7"/>
        <v>0</v>
      </c>
    </row>
    <row r="50" spans="1:34" ht="15">
      <c r="A50" s="17">
        <v>22</v>
      </c>
      <c r="B50" s="18" t="s">
        <v>64</v>
      </c>
      <c r="C50" s="18"/>
      <c r="D50" s="26"/>
      <c r="E50" s="80"/>
      <c r="F50" s="81"/>
      <c r="G50" s="82"/>
      <c r="H50" s="24">
        <f t="shared" si="5"/>
        <v>0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85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6">
        <f t="shared" si="6"/>
        <v>0</v>
      </c>
      <c r="AH50" s="84">
        <f t="shared" si="7"/>
        <v>0</v>
      </c>
    </row>
    <row r="51" spans="1:34" ht="15">
      <c r="A51" s="17">
        <v>23</v>
      </c>
      <c r="B51" s="18" t="s">
        <v>65</v>
      </c>
      <c r="C51" s="18"/>
      <c r="D51" s="26"/>
      <c r="E51" s="80"/>
      <c r="F51" s="81"/>
      <c r="G51" s="82"/>
      <c r="H51" s="24">
        <f t="shared" si="5"/>
        <v>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85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6">
        <f t="shared" si="6"/>
        <v>0</v>
      </c>
      <c r="AH51" s="84">
        <f t="shared" si="7"/>
        <v>0</v>
      </c>
    </row>
    <row r="52" spans="1:34" ht="15">
      <c r="A52" s="17">
        <v>24</v>
      </c>
      <c r="B52" s="18" t="s">
        <v>66</v>
      </c>
      <c r="C52" s="18"/>
      <c r="D52" s="26"/>
      <c r="E52" s="80"/>
      <c r="F52" s="81"/>
      <c r="G52" s="82"/>
      <c r="H52" s="24">
        <f t="shared" si="5"/>
        <v>0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85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6">
        <f t="shared" si="6"/>
        <v>0</v>
      </c>
      <c r="AH52" s="84">
        <f t="shared" si="7"/>
        <v>0</v>
      </c>
    </row>
    <row r="53" spans="1:34" ht="15">
      <c r="A53" s="17">
        <v>25</v>
      </c>
      <c r="B53" s="18" t="s">
        <v>67</v>
      </c>
      <c r="C53" s="18"/>
      <c r="D53" s="26"/>
      <c r="E53" s="80"/>
      <c r="F53" s="81"/>
      <c r="G53" s="82"/>
      <c r="H53" s="24">
        <f t="shared" si="5"/>
        <v>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85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6">
        <f t="shared" si="6"/>
        <v>0</v>
      </c>
      <c r="AH53" s="84">
        <f t="shared" si="7"/>
        <v>0</v>
      </c>
    </row>
    <row r="54" spans="1:34" ht="15.75" thickBot="1">
      <c r="A54" s="86">
        <v>26</v>
      </c>
      <c r="B54" s="87" t="s">
        <v>68</v>
      </c>
      <c r="C54" s="87"/>
      <c r="D54" s="88"/>
      <c r="E54" s="89"/>
      <c r="F54" s="90"/>
      <c r="G54" s="91"/>
      <c r="H54" s="37">
        <f t="shared" si="5"/>
        <v>0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9"/>
      <c r="U54" s="92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9">
        <f t="shared" si="6"/>
        <v>0</v>
      </c>
      <c r="AH54" s="93">
        <f t="shared" si="7"/>
        <v>0</v>
      </c>
    </row>
    <row r="55" spans="1:34" ht="15.75" thickBot="1">
      <c r="A55" s="131" t="s">
        <v>69</v>
      </c>
      <c r="B55" s="132"/>
      <c r="C55" s="133"/>
      <c r="D55" s="94">
        <f>SUM(D29:D54)</f>
        <v>0</v>
      </c>
      <c r="E55" s="95"/>
      <c r="F55" s="96"/>
      <c r="G55" s="97"/>
      <c r="H55" s="98">
        <f>SUM(H29:H54)</f>
        <v>0</v>
      </c>
      <c r="I55" s="99">
        <f>SUM(I29:I54)</f>
        <v>0</v>
      </c>
      <c r="J55" s="99">
        <f t="shared" ref="J55:T55" si="9">SUM(J29:J54)</f>
        <v>0</v>
      </c>
      <c r="K55" s="99">
        <f t="shared" si="9"/>
        <v>0</v>
      </c>
      <c r="L55" s="99">
        <f t="shared" si="9"/>
        <v>0</v>
      </c>
      <c r="M55" s="99">
        <f t="shared" si="9"/>
        <v>0</v>
      </c>
      <c r="N55" s="99">
        <f t="shared" si="9"/>
        <v>0</v>
      </c>
      <c r="O55" s="99">
        <f t="shared" si="9"/>
        <v>0</v>
      </c>
      <c r="P55" s="99">
        <f t="shared" si="9"/>
        <v>0</v>
      </c>
      <c r="Q55" s="99">
        <f t="shared" si="9"/>
        <v>0</v>
      </c>
      <c r="R55" s="99">
        <f t="shared" si="9"/>
        <v>0</v>
      </c>
      <c r="S55" s="99">
        <f t="shared" si="9"/>
        <v>0</v>
      </c>
      <c r="T55" s="100">
        <f t="shared" si="9"/>
        <v>0</v>
      </c>
      <c r="U55" s="101">
        <f>SUM(U29:U54)</f>
        <v>0</v>
      </c>
      <c r="V55" s="102">
        <f>SUM(V29:V54)</f>
        <v>0</v>
      </c>
      <c r="W55" s="102">
        <f t="shared" ref="W55:AG55" si="10">SUM(W29:W54)</f>
        <v>0</v>
      </c>
      <c r="X55" s="102">
        <f t="shared" si="10"/>
        <v>0</v>
      </c>
      <c r="Y55" s="102">
        <f t="shared" si="10"/>
        <v>0</v>
      </c>
      <c r="Z55" s="102">
        <f t="shared" si="10"/>
        <v>0</v>
      </c>
      <c r="AA55" s="102">
        <f t="shared" si="10"/>
        <v>0</v>
      </c>
      <c r="AB55" s="102">
        <f t="shared" si="10"/>
        <v>0</v>
      </c>
      <c r="AC55" s="102">
        <f t="shared" si="10"/>
        <v>0</v>
      </c>
      <c r="AD55" s="102">
        <f t="shared" si="10"/>
        <v>0</v>
      </c>
      <c r="AE55" s="102">
        <f t="shared" si="10"/>
        <v>0</v>
      </c>
      <c r="AF55" s="102">
        <f t="shared" si="10"/>
        <v>0</v>
      </c>
      <c r="AG55" s="103">
        <f t="shared" si="10"/>
        <v>0</v>
      </c>
      <c r="AH55" s="104">
        <f>+H55-AG55</f>
        <v>0</v>
      </c>
    </row>
    <row r="56" spans="1:34" ht="15" thickBot="1"/>
    <row r="57" spans="1:34" ht="15.75" thickBot="1">
      <c r="A57" s="113" t="s">
        <v>70</v>
      </c>
      <c r="B57" s="114"/>
      <c r="C57" s="115"/>
      <c r="D57" s="105">
        <f>+D55+D25</f>
        <v>4632768204</v>
      </c>
      <c r="E57" s="106"/>
      <c r="F57" s="107"/>
      <c r="G57" s="107"/>
      <c r="H57" s="108">
        <f>+H25</f>
        <v>772131929</v>
      </c>
      <c r="I57" s="109">
        <f>+I55+I25</f>
        <v>386064017</v>
      </c>
      <c r="J57" s="109">
        <f t="shared" ref="J57:T57" si="11">+J55+J25</f>
        <v>386067912</v>
      </c>
      <c r="K57" s="109">
        <f t="shared" si="11"/>
        <v>0</v>
      </c>
      <c r="L57" s="109">
        <f t="shared" si="11"/>
        <v>0</v>
      </c>
      <c r="M57" s="109">
        <f t="shared" si="11"/>
        <v>0</v>
      </c>
      <c r="N57" s="109">
        <f t="shared" si="11"/>
        <v>0</v>
      </c>
      <c r="O57" s="109">
        <f t="shared" si="11"/>
        <v>0</v>
      </c>
      <c r="P57" s="109">
        <f t="shared" si="11"/>
        <v>0</v>
      </c>
      <c r="Q57" s="109">
        <f t="shared" si="11"/>
        <v>0</v>
      </c>
      <c r="R57" s="109">
        <f t="shared" si="11"/>
        <v>0</v>
      </c>
      <c r="S57" s="109">
        <f t="shared" si="11"/>
        <v>0</v>
      </c>
      <c r="T57" s="110">
        <f t="shared" si="11"/>
        <v>0</v>
      </c>
      <c r="U57" s="108">
        <f>+U55+U25</f>
        <v>386064017</v>
      </c>
      <c r="V57" s="111">
        <f>+V55+V25</f>
        <v>386067912</v>
      </c>
      <c r="W57" s="111">
        <f t="shared" ref="W57:AG57" si="12">+W55+W25</f>
        <v>0</v>
      </c>
      <c r="X57" s="111">
        <f t="shared" si="12"/>
        <v>0</v>
      </c>
      <c r="Y57" s="111">
        <f t="shared" si="12"/>
        <v>0</v>
      </c>
      <c r="Z57" s="111">
        <f t="shared" si="12"/>
        <v>0</v>
      </c>
      <c r="AA57" s="111">
        <f t="shared" si="12"/>
        <v>0</v>
      </c>
      <c r="AB57" s="111">
        <f t="shared" si="12"/>
        <v>0</v>
      </c>
      <c r="AC57" s="111">
        <f t="shared" si="12"/>
        <v>0</v>
      </c>
      <c r="AD57" s="111">
        <f t="shared" si="12"/>
        <v>0</v>
      </c>
      <c r="AE57" s="111">
        <f t="shared" si="12"/>
        <v>0</v>
      </c>
      <c r="AF57" s="111">
        <f t="shared" si="12"/>
        <v>0</v>
      </c>
      <c r="AG57" s="111">
        <f t="shared" si="12"/>
        <v>772131929</v>
      </c>
      <c r="AH57" s="112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Calera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2020-01-29T14:13:59Z</dcterms:created>
  <dcterms:modified xsi:type="dcterms:W3CDTF">2020-03-06T13:09:44Z</dcterms:modified>
</cp:coreProperties>
</file>