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CHA COMUNAL 2019\OCTUBRE\"/>
    </mc:Choice>
  </mc:AlternateContent>
  <xr:revisionPtr revIDLastSave="0" documentId="8_{6D4A2A6A-EBAD-420F-B817-18A456495B31}" xr6:coauthVersionLast="44" xr6:coauthVersionMax="44" xr10:uidLastSave="{00000000-0000-0000-0000-000000000000}"/>
  <bookViews>
    <workbookView xWindow="-120" yWindow="-120" windowWidth="24240" windowHeight="13140" xr2:uid="{BFCF0EA9-C972-43FE-9E2F-E15D080865D5}"/>
  </bookViews>
  <sheets>
    <sheet name="IM QUINTERO" sheetId="1" r:id="rId1"/>
  </sheets>
  <definedNames>
    <definedName name="_xlnm._FilterDatabase" localSheetId="0" hidden="1">'IM QUINTERO'!$A$14:$AJ$135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34" i="1" l="1"/>
  <c r="Q134" i="1"/>
  <c r="P134" i="1"/>
  <c r="N134" i="1"/>
  <c r="M134" i="1"/>
  <c r="K134" i="1"/>
  <c r="J134" i="1"/>
  <c r="I134" i="1"/>
  <c r="H134" i="1"/>
  <c r="G134" i="1"/>
  <c r="S133" i="1"/>
  <c r="T133" i="1" s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O119" i="1"/>
  <c r="O134" i="1" s="1"/>
  <c r="L119" i="1"/>
  <c r="L134" i="1" s="1"/>
  <c r="F119" i="1"/>
  <c r="T118" i="1"/>
  <c r="S118" i="1"/>
  <c r="S117" i="1"/>
  <c r="T117" i="1" s="1"/>
  <c r="T116" i="1"/>
  <c r="S116" i="1"/>
  <c r="S113" i="1"/>
  <c r="T113" i="1" s="1"/>
  <c r="F113" i="1"/>
  <c r="S111" i="1"/>
  <c r="T111" i="1" s="1"/>
  <c r="T110" i="1"/>
  <c r="S110" i="1"/>
  <c r="S109" i="1"/>
  <c r="T109" i="1" s="1"/>
  <c r="T108" i="1"/>
  <c r="S108" i="1"/>
  <c r="S106" i="1"/>
  <c r="T106" i="1" s="1"/>
  <c r="T105" i="1"/>
  <c r="S105" i="1"/>
  <c r="S103" i="1"/>
  <c r="F103" i="1"/>
  <c r="T103" i="1" s="1"/>
  <c r="S102" i="1"/>
  <c r="F102" i="1"/>
  <c r="T102" i="1" s="1"/>
  <c r="T101" i="1"/>
  <c r="S101" i="1"/>
  <c r="S100" i="1"/>
  <c r="T100" i="1" s="1"/>
  <c r="T99" i="1"/>
  <c r="S99" i="1"/>
  <c r="F99" i="1"/>
  <c r="S98" i="1"/>
  <c r="T98" i="1" s="1"/>
  <c r="T97" i="1"/>
  <c r="S97" i="1"/>
  <c r="S96" i="1"/>
  <c r="T96" i="1" s="1"/>
  <c r="T95" i="1"/>
  <c r="S95" i="1"/>
  <c r="S94" i="1"/>
  <c r="T94" i="1" s="1"/>
  <c r="T93" i="1"/>
  <c r="S93" i="1"/>
  <c r="S89" i="1"/>
  <c r="T89" i="1" s="1"/>
  <c r="F89" i="1"/>
  <c r="S88" i="1"/>
  <c r="T88" i="1" s="1"/>
  <c r="T87" i="1"/>
  <c r="S87" i="1"/>
  <c r="S86" i="1"/>
  <c r="T86" i="1" s="1"/>
  <c r="T85" i="1"/>
  <c r="S85" i="1"/>
  <c r="S84" i="1"/>
  <c r="F84" i="1"/>
  <c r="T84" i="1" s="1"/>
  <c r="T83" i="1"/>
  <c r="S83" i="1"/>
  <c r="S82" i="1"/>
  <c r="T82" i="1" s="1"/>
  <c r="S80" i="1"/>
  <c r="F80" i="1"/>
  <c r="T80" i="1" s="1"/>
  <c r="T79" i="1"/>
  <c r="S79" i="1"/>
  <c r="F79" i="1"/>
  <c r="S78" i="1"/>
  <c r="T78" i="1" s="1"/>
  <c r="T77" i="1"/>
  <c r="S77" i="1"/>
  <c r="S76" i="1"/>
  <c r="T76" i="1" s="1"/>
  <c r="S75" i="1"/>
  <c r="F75" i="1"/>
  <c r="T75" i="1" s="1"/>
  <c r="T74" i="1"/>
  <c r="S74" i="1"/>
  <c r="S73" i="1"/>
  <c r="T73" i="1" s="1"/>
  <c r="T72" i="1"/>
  <c r="S72" i="1"/>
  <c r="S71" i="1"/>
  <c r="T71" i="1" s="1"/>
  <c r="T70" i="1"/>
  <c r="S70" i="1"/>
  <c r="S69" i="1"/>
  <c r="T69" i="1" s="1"/>
  <c r="T68" i="1"/>
  <c r="S68" i="1"/>
  <c r="S67" i="1"/>
  <c r="T67" i="1" s="1"/>
  <c r="T66" i="1"/>
  <c r="S66" i="1"/>
  <c r="F66" i="1"/>
  <c r="S65" i="1"/>
  <c r="T65" i="1" s="1"/>
  <c r="F65" i="1"/>
  <c r="S64" i="1"/>
  <c r="F64" i="1"/>
  <c r="T63" i="1"/>
  <c r="S63" i="1"/>
  <c r="S62" i="1"/>
  <c r="F62" i="1"/>
  <c r="T62" i="1" s="1"/>
  <c r="T61" i="1"/>
  <c r="S61" i="1"/>
  <c r="S60" i="1"/>
  <c r="T60" i="1" s="1"/>
  <c r="T59" i="1"/>
  <c r="S59" i="1"/>
  <c r="S58" i="1"/>
  <c r="T58" i="1" s="1"/>
  <c r="S57" i="1"/>
  <c r="F57" i="1"/>
  <c r="T57" i="1" s="1"/>
  <c r="T56" i="1"/>
  <c r="S56" i="1"/>
  <c r="F56" i="1"/>
  <c r="S55" i="1"/>
  <c r="T55" i="1" s="1"/>
  <c r="T54" i="1"/>
  <c r="S54" i="1"/>
  <c r="S53" i="1"/>
  <c r="T53" i="1" s="1"/>
  <c r="T52" i="1"/>
  <c r="S52" i="1"/>
  <c r="S51" i="1"/>
  <c r="T51" i="1" s="1"/>
  <c r="T50" i="1"/>
  <c r="S50" i="1"/>
  <c r="S49" i="1"/>
  <c r="T49" i="1" s="1"/>
  <c r="S47" i="1"/>
  <c r="F47" i="1"/>
  <c r="T47" i="1" s="1"/>
  <c r="T46" i="1"/>
  <c r="S46" i="1"/>
  <c r="F46" i="1"/>
  <c r="S45" i="1"/>
  <c r="T45" i="1" s="1"/>
  <c r="T44" i="1"/>
  <c r="S44" i="1"/>
  <c r="S43" i="1"/>
  <c r="T43" i="1" s="1"/>
  <c r="T42" i="1"/>
  <c r="S42" i="1"/>
  <c r="S41" i="1"/>
  <c r="T41" i="1" s="1"/>
  <c r="T40" i="1"/>
  <c r="S40" i="1"/>
  <c r="S39" i="1"/>
  <c r="T39" i="1" s="1"/>
  <c r="T38" i="1"/>
  <c r="S38" i="1"/>
  <c r="S37" i="1"/>
  <c r="T37" i="1" s="1"/>
  <c r="S36" i="1"/>
  <c r="F36" i="1"/>
  <c r="T36" i="1" s="1"/>
  <c r="T35" i="1"/>
  <c r="S35" i="1"/>
  <c r="S34" i="1"/>
  <c r="T34" i="1" s="1"/>
  <c r="T33" i="1"/>
  <c r="S33" i="1"/>
  <c r="S32" i="1"/>
  <c r="T32" i="1" s="1"/>
  <c r="T31" i="1"/>
  <c r="S31" i="1"/>
  <c r="F31" i="1"/>
  <c r="S30" i="1"/>
  <c r="T30" i="1" s="1"/>
  <c r="T29" i="1"/>
  <c r="S29" i="1"/>
  <c r="S28" i="1"/>
  <c r="T28" i="1" s="1"/>
  <c r="T27" i="1"/>
  <c r="S27" i="1"/>
  <c r="S26" i="1"/>
  <c r="T26" i="1" s="1"/>
  <c r="T25" i="1"/>
  <c r="S25" i="1"/>
  <c r="S24" i="1"/>
  <c r="T24" i="1" s="1"/>
  <c r="E24" i="1"/>
  <c r="S23" i="1"/>
  <c r="T23" i="1" s="1"/>
  <c r="E23" i="1"/>
  <c r="S22" i="1"/>
  <c r="F22" i="1"/>
  <c r="T22" i="1" s="1"/>
  <c r="E22" i="1"/>
  <c r="S21" i="1"/>
  <c r="F21" i="1"/>
  <c r="T21" i="1" s="1"/>
  <c r="E21" i="1"/>
  <c r="S19" i="1"/>
  <c r="F19" i="1"/>
  <c r="T19" i="1" s="1"/>
  <c r="E19" i="1"/>
  <c r="S18" i="1"/>
  <c r="F18" i="1"/>
  <c r="T18" i="1" s="1"/>
  <c r="E18" i="1"/>
  <c r="S17" i="1"/>
  <c r="F17" i="1"/>
  <c r="T17" i="1" s="1"/>
  <c r="E17" i="1"/>
  <c r="S16" i="1"/>
  <c r="F16" i="1"/>
  <c r="T16" i="1" s="1"/>
  <c r="E16" i="1"/>
  <c r="S15" i="1"/>
  <c r="F15" i="1"/>
  <c r="T15" i="1" s="1"/>
  <c r="E15" i="1"/>
  <c r="E134" i="1" s="1"/>
  <c r="S134" i="1" l="1"/>
  <c r="F134" i="1"/>
  <c r="S119" i="1"/>
  <c r="T119" i="1" s="1"/>
  <c r="T134" i="1" s="1"/>
</calcChain>
</file>

<file path=xl/sharedStrings.xml><?xml version="1.0" encoding="utf-8"?>
<sst xmlns="http://schemas.openxmlformats.org/spreadsheetml/2006/main" count="185" uniqueCount="156">
  <si>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</si>
  <si>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</si>
  <si>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</si>
  <si>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</si>
  <si>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</si>
  <si>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</si>
  <si>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FICHA COMUNAL AÑO 2013</t>
  </si>
  <si>
    <t>MUNICIPALIDAD:  QUINTERO</t>
  </si>
  <si>
    <t>Rut:  69.060.700-K</t>
  </si>
  <si>
    <t>Item Gasto: 24.03.298.001 "Percapita"</t>
  </si>
  <si>
    <t>Remesas Recibidas MINSAL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</si>
  <si>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</si>
  <si>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</si>
  <si>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</si>
  <si>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</si>
  <si>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</si>
  <si>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</si>
  <si>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</si>
  <si>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</si>
  <si>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</si>
  <si>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</si>
  <si>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</si>
  <si>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</si>
  <si>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</si>
  <si>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</si>
  <si>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</si>
  <si>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</si>
  <si>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</si>
  <si>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</si>
  <si>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</si>
  <si>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</si>
  <si>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TOTAL</t>
  </si>
  <si>
    <t>Percapita anual</t>
  </si>
  <si>
    <t>Ley</t>
  </si>
  <si>
    <t>Reajuste Percapita</t>
  </si>
  <si>
    <t>Rebaja Incuplimiento IAAPS</t>
  </si>
  <si>
    <t>Desempeño  Dificil</t>
  </si>
  <si>
    <t>Tens a Caregoria C</t>
  </si>
  <si>
    <t>Tans a Caregoria C 2018</t>
  </si>
  <si>
    <t>Reajuste Desempeño Dificil</t>
  </si>
  <si>
    <t>Conductores</t>
  </si>
  <si>
    <t>Reajuste Conductores</t>
  </si>
  <si>
    <t>Integr. Diferen. Ley 19,813</t>
  </si>
  <si>
    <t>Cent.Comun. Salud Familiar</t>
  </si>
  <si>
    <t>Centro Salud Familiar Ruta Norte</t>
  </si>
  <si>
    <t>Ajuste cecosf Diciembre 2017</t>
  </si>
  <si>
    <t>Reajuste Integracion Diferencial</t>
  </si>
  <si>
    <t>Atencion Domiciliaria</t>
  </si>
  <si>
    <t>Sistema Urgencia Rural (SUR)</t>
  </si>
  <si>
    <t>Chile Crece Contigo</t>
  </si>
  <si>
    <t>Descuento Retiro Voluntario Ley 20,157</t>
  </si>
  <si>
    <t>Descuento Retiro Voluntario Ley 20,589</t>
  </si>
  <si>
    <t>Descuento Retiro Voluntario Ley 20,919</t>
  </si>
  <si>
    <t>Incentivo Retiro + Bonificacion</t>
  </si>
  <si>
    <t xml:space="preserve">Desarrollo Recursos Humanos </t>
  </si>
  <si>
    <t>Misiones de Estudios 2018</t>
  </si>
  <si>
    <t>FOREAPS</t>
  </si>
  <si>
    <t>Reforzamiento SAPU</t>
  </si>
  <si>
    <t>Reajuste Sapu</t>
  </si>
  <si>
    <t>SAPU ADD</t>
  </si>
  <si>
    <t>Reajuste Sapu Add</t>
  </si>
  <si>
    <t>SAPU Dental</t>
  </si>
  <si>
    <t xml:space="preserve">Sapu Verano </t>
  </si>
  <si>
    <t>Reajuste Sapu Dental</t>
  </si>
  <si>
    <t>Cirugia Menor</t>
  </si>
  <si>
    <t xml:space="preserve">Resolucion Especialidades </t>
  </si>
  <si>
    <t>Otorrinolaringología</t>
  </si>
  <si>
    <t xml:space="preserve">Programa  U  A  P  O </t>
  </si>
  <si>
    <t>Salas Ira Mixtas</t>
  </si>
  <si>
    <t>Reajuste Salas Mixtas</t>
  </si>
  <si>
    <t>C I  Refuerzo Influencia Vacunación Valentina</t>
  </si>
  <si>
    <t>Rayos X</t>
  </si>
  <si>
    <t>SUBSAL CI DR. Armijo Vacunacion</t>
  </si>
  <si>
    <t>Salud ORAL Embarazadas</t>
  </si>
  <si>
    <t>Salud Oral 06 Años</t>
  </si>
  <si>
    <t>Odontologico 60 Años ( Adulto)</t>
  </si>
  <si>
    <t>Mujeres Hombres Escasos Recursos MHER</t>
  </si>
  <si>
    <t>Protesis y Endodoncias</t>
  </si>
  <si>
    <t>Odontologico Cecosf</t>
  </si>
  <si>
    <t>(Nuevo)Morbilidad Adulto</t>
  </si>
  <si>
    <t>(Nuevo) Niños 4° Medio</t>
  </si>
  <si>
    <t>Hombres Escasos Recursos (HER)</t>
  </si>
  <si>
    <t>Odontológicas Domiciliarias</t>
  </si>
  <si>
    <t>Mas Sonrisa</t>
  </si>
  <si>
    <t>Sembrando Sonrisas</t>
  </si>
  <si>
    <t>Apoy. Gest.Comunas Vulnerables</t>
  </si>
  <si>
    <t>Laboratorio GES</t>
  </si>
  <si>
    <t>Plan Mantenimiento</t>
  </si>
  <si>
    <t>Salud Mental Infantil PASMI</t>
  </si>
  <si>
    <t>Adolescentes</t>
  </si>
  <si>
    <t>Mejoria equidad Salud Rural</t>
  </si>
  <si>
    <t>Rehabilitacion Integral</t>
  </si>
  <si>
    <t>Pasantias Extranjero</t>
  </si>
  <si>
    <t>Estimulo CESFAM MAIS</t>
  </si>
  <si>
    <t>Acompañamiento Niños Riesgo Social</t>
  </si>
  <si>
    <t>Capacitacion Y Formaciòn APS</t>
  </si>
  <si>
    <t>Apoyo Gestion IAAPS</t>
  </si>
  <si>
    <t>Adultos Atovalentes</t>
  </si>
  <si>
    <t>Imágenes Diagnosticas</t>
  </si>
  <si>
    <t>Imágenes Diagnosticas ADD 2019</t>
  </si>
  <si>
    <t>Piloto Salud Escolar</t>
  </si>
  <si>
    <t>Apoyo Radiologico</t>
  </si>
  <si>
    <t xml:space="preserve">Vacunacion Antiinfluenza AGLReferente Valentina </t>
  </si>
  <si>
    <t>Vacunacion Referente Valentina Manriquez</t>
  </si>
  <si>
    <t>vacunacion Neumococo Valentina</t>
  </si>
  <si>
    <t>Ges Preventivo</t>
  </si>
  <si>
    <t>Control  Joven  Sano</t>
  </si>
  <si>
    <t>Vida Sana</t>
  </si>
  <si>
    <t>Apoyo a la gestiòn Acreditaciòn de calidad '18</t>
  </si>
  <si>
    <t>Apoyo a la gestiòn FENAPS</t>
  </si>
  <si>
    <t>Apoyo a la gestión Local Capacitación y formación '18</t>
  </si>
  <si>
    <t>Apoyo a la Gestion Digitadres</t>
  </si>
  <si>
    <t>Subsal CI DR. Armijo Refuerzo medico y Paramedico SAPU</t>
  </si>
  <si>
    <t>Kine Ira en SAPU</t>
  </si>
  <si>
    <t>Refuerzo Enfermera/TPM Vacunación Dr. Armijo</t>
  </si>
  <si>
    <t>Refuerzo Consultorio Dr. Armijo</t>
  </si>
  <si>
    <t>Refuerzo Equipo Salud Enfermedades Respiratorias Sapu</t>
  </si>
  <si>
    <t>Mejoram. Acceso Atencion Odontologica</t>
  </si>
  <si>
    <t>Programa CACU</t>
  </si>
  <si>
    <t>APOYO GESTION  UAPO</t>
  </si>
  <si>
    <t>Programa DIR  ( EX-Intervenciones Breves en Alcohol)</t>
  </si>
  <si>
    <t>Apoyo Gestion Buenas Practicas</t>
  </si>
  <si>
    <t>Apoyo a la Gestión RRHH Medicos</t>
  </si>
  <si>
    <t>Apoyo a la Gestión Equipamiento Sapu</t>
  </si>
  <si>
    <t>Especialistas 06 años</t>
  </si>
  <si>
    <t>Apoyo a la Gestión vehiculos</t>
  </si>
  <si>
    <t>Apoyo Gestion Puesta en Marcha</t>
  </si>
  <si>
    <t>Apoyo a la gestión Adquisición equipos SUR</t>
  </si>
  <si>
    <t>Apoyo a la participación ciudadana</t>
  </si>
  <si>
    <t>Fortalecimiento Medicina Familiar</t>
  </si>
  <si>
    <t>Fortalecimiento Medicina Familiar 2018</t>
  </si>
  <si>
    <t xml:space="preserve">Fondo Farmacia Enfermedades Cronicas </t>
  </si>
  <si>
    <t>Fondo Farmacia Enfermedades Cronicas 2018</t>
  </si>
  <si>
    <t>Atención urgencia de Alta Resolutividad SAR</t>
  </si>
  <si>
    <t>Sename</t>
  </si>
  <si>
    <t>Ley 20.645 Mejoramiento Trato al usuario</t>
  </si>
  <si>
    <t>Reajuste Desempeño Colectivo</t>
  </si>
  <si>
    <t>Desempeño Colectivo  Fijo/Variable</t>
  </si>
  <si>
    <t>Brecha Multifactorial Radios</t>
  </si>
  <si>
    <t>Brecha Multifactorial Urgencia Rural</t>
  </si>
  <si>
    <t>Brecha Multifactoria RBC</t>
  </si>
  <si>
    <t>Brecha Multifactorial Difucion de salud</t>
  </si>
  <si>
    <t>Brecha Multifactorial Refuerzo extension horaria</t>
  </si>
  <si>
    <t>Brecha Multifactorial Resolutividad en terreno</t>
  </si>
  <si>
    <t>Brecha multifactorial SUR medio</t>
  </si>
  <si>
    <t>Brecha multifactorial reposicion Ambulancia</t>
  </si>
  <si>
    <t xml:space="preserve">Apoyo Gestion Local Desempeño Dificil </t>
  </si>
  <si>
    <t>Apoyo Gestion Diplomado Salud</t>
  </si>
  <si>
    <t>Brecha multifactorial Compra Computadores</t>
  </si>
  <si>
    <t>Brecha multifactorial Morbilidad Aviador Acevedo</t>
  </si>
  <si>
    <t>Apoyo Gestion Fofar</t>
  </si>
  <si>
    <t>Descuento Pago Imposiciones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</si>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</sst>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[$$-340A]\ * #,##0_-;\-[$$-340A]\ * #,##0_-;_-[$$-340A]\ 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Bookman Old Style"/>
      <family val="1"/>
    </font>
    <font>
      <b/>
      <sz val="14"/>
      <name val="Bookman Old Style"/>
      <family val="1"/>
    </font>
    <font>
      <sz val="14"/>
      <color theme="1"/>
      <name val="Bookman Old Style"/>
      <family val="1"/>
    </font>
    <font>
      <b/>
      <u/>
      <sz val="14"/>
      <name val="Bookman Old Style"/>
      <family val="1"/>
    </font>
    <font>
      <b/>
      <i/>
      <sz val="14"/>
      <name val="Bookman Old Style"/>
      <family val="1"/>
    </font>
    <font>
      <b/>
      <i/>
      <u/>
      <sz val="14"/>
      <name val="Bookman Old Style"/>
      <family val="1"/>
    </font>
    <font>
      <sz val="10"/>
      <name val="Arial"/>
      <family val="2"/>
    </font>
    <font>
      <sz val="14"/>
      <color indexed="63"/>
      <name val="Bookman Old Style"/>
      <family val="1"/>
    </font>
    <font>
      <b/>
      <sz val="14"/>
      <color indexed="63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7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9" fontId="3" fillId="2" borderId="0" xfId="2" applyFont="1" applyFill="1" applyAlignment="1">
      <alignment horizontal="center"/>
    </xf>
    <xf numFmtId="164" fontId="3" fillId="2" borderId="0" xfId="1" applyNumberFormat="1" applyFont="1" applyFill="1"/>
    <xf numFmtId="164" fontId="2" fillId="2" borderId="0" xfId="1" applyNumberFormat="1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4" borderId="4" xfId="3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3" applyFont="1" applyFill="1" applyBorder="1" applyAlignment="1">
      <alignment horizontal="center" vertical="center" wrapText="1"/>
    </xf>
    <xf numFmtId="165" fontId="2" fillId="0" borderId="8" xfId="3" applyNumberFormat="1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right" vertical="center"/>
    </xf>
    <xf numFmtId="165" fontId="3" fillId="0" borderId="10" xfId="1" applyNumberFormat="1" applyFont="1" applyBorder="1"/>
    <xf numFmtId="165" fontId="3" fillId="0" borderId="9" xfId="1" applyNumberFormat="1" applyFont="1" applyBorder="1"/>
    <xf numFmtId="165" fontId="3" fillId="5" borderId="10" xfId="1" applyNumberFormat="1" applyFont="1" applyFill="1" applyBorder="1"/>
    <xf numFmtId="165" fontId="2" fillId="2" borderId="0" xfId="0" applyNumberFormat="1" applyFont="1" applyFill="1"/>
    <xf numFmtId="165" fontId="2" fillId="0" borderId="11" xfId="3" applyNumberFormat="1" applyFont="1" applyBorder="1" applyAlignment="1">
      <alignment horizontal="center" vertical="center" wrapText="1"/>
    </xf>
    <xf numFmtId="165" fontId="3" fillId="0" borderId="12" xfId="0" applyNumberFormat="1" applyFont="1" applyBorder="1" applyAlignment="1">
      <alignment horizontal="right" vertical="center"/>
    </xf>
    <xf numFmtId="165" fontId="3" fillId="0" borderId="13" xfId="1" applyNumberFormat="1" applyFont="1" applyBorder="1"/>
    <xf numFmtId="165" fontId="3" fillId="0" borderId="12" xfId="1" applyNumberFormat="1" applyFont="1" applyBorder="1"/>
    <xf numFmtId="165" fontId="3" fillId="5" borderId="13" xfId="1" applyNumberFormat="1" applyFont="1" applyFill="1" applyBorder="1"/>
    <xf numFmtId="165" fontId="9" fillId="0" borderId="11" xfId="3" applyNumberFormat="1" applyFont="1" applyBorder="1" applyAlignment="1">
      <alignment horizontal="center" vertical="center" wrapText="1"/>
    </xf>
    <xf numFmtId="3" fontId="2" fillId="2" borderId="0" xfId="0" applyNumberFormat="1" applyFont="1" applyFill="1"/>
    <xf numFmtId="0" fontId="2" fillId="6" borderId="0" xfId="0" applyFont="1" applyFill="1"/>
    <xf numFmtId="0" fontId="2" fillId="7" borderId="0" xfId="0" applyFont="1" applyFill="1"/>
    <xf numFmtId="165" fontId="3" fillId="0" borderId="13" xfId="0" applyNumberFormat="1" applyFont="1" applyBorder="1"/>
    <xf numFmtId="165" fontId="3" fillId="2" borderId="0" xfId="1" applyNumberFormat="1" applyFont="1" applyFill="1"/>
    <xf numFmtId="165" fontId="3" fillId="2" borderId="14" xfId="1" applyNumberFormat="1" applyFont="1" applyFill="1" applyBorder="1"/>
    <xf numFmtId="165" fontId="3" fillId="2" borderId="15" xfId="1" applyNumberFormat="1" applyFont="1" applyFill="1" applyBorder="1"/>
    <xf numFmtId="165" fontId="2" fillId="0" borderId="11" xfId="3" applyNumberFormat="1" applyFont="1" applyBorder="1" applyAlignment="1">
      <alignment vertical="center" wrapText="1"/>
    </xf>
    <xf numFmtId="165" fontId="2" fillId="0" borderId="16" xfId="3" applyNumberFormat="1" applyFont="1" applyBorder="1" applyAlignment="1">
      <alignment vertical="center" wrapText="1"/>
    </xf>
    <xf numFmtId="165" fontId="2" fillId="0" borderId="8" xfId="3" applyNumberFormat="1" applyFont="1" applyBorder="1" applyAlignment="1">
      <alignment vertical="center" wrapText="1"/>
    </xf>
    <xf numFmtId="165" fontId="2" fillId="0" borderId="17" xfId="3" applyNumberFormat="1" applyFont="1" applyBorder="1" applyAlignment="1">
      <alignment vertical="center" wrapText="1"/>
    </xf>
    <xf numFmtId="165" fontId="3" fillId="0" borderId="13" xfId="0" applyNumberFormat="1" applyFont="1" applyBorder="1" applyAlignment="1">
      <alignment horizontal="right" vertical="center"/>
    </xf>
    <xf numFmtId="0" fontId="2" fillId="8" borderId="0" xfId="0" applyFont="1" applyFill="1"/>
    <xf numFmtId="3" fontId="10" fillId="3" borderId="3" xfId="3" applyNumberFormat="1" applyFont="1" applyFill="1" applyBorder="1" applyAlignment="1">
      <alignment horizontal="left" vertical="center" wrapText="1"/>
    </xf>
    <xf numFmtId="0" fontId="3" fillId="4" borderId="1" xfId="3" applyFont="1" applyFill="1" applyBorder="1" applyAlignment="1">
      <alignment horizontal="center" vertical="center" wrapText="1"/>
    </xf>
    <xf numFmtId="165" fontId="3" fillId="3" borderId="5" xfId="0" applyNumberFormat="1" applyFont="1" applyFill="1" applyBorder="1" applyAlignment="1">
      <alignment horizontal="right" vertical="center"/>
    </xf>
    <xf numFmtId="165" fontId="3" fillId="3" borderId="3" xfId="0" applyNumberFormat="1" applyFont="1" applyFill="1" applyBorder="1" applyAlignment="1">
      <alignment horizontal="right" vertical="center"/>
    </xf>
    <xf numFmtId="165" fontId="3" fillId="3" borderId="1" xfId="0" applyNumberFormat="1" applyFont="1" applyFill="1" applyBorder="1" applyAlignment="1">
      <alignment horizontal="right" vertical="center"/>
    </xf>
    <xf numFmtId="0" fontId="2" fillId="2" borderId="4" xfId="0" applyFont="1" applyFill="1" applyBorder="1"/>
    <xf numFmtId="0" fontId="2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2" borderId="19" xfId="0" applyFont="1" applyFill="1" applyBorder="1"/>
    <xf numFmtId="0" fontId="4" fillId="2" borderId="20" xfId="0" applyFont="1" applyFill="1" applyBorder="1"/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/>
    <xf numFmtId="3" fontId="2" fillId="2" borderId="0" xfId="3" applyNumberFormat="1" applyFont="1" applyFill="1" applyAlignment="1">
      <alignment horizontal="left" vertical="center" wrapText="1"/>
    </xf>
    <xf numFmtId="3" fontId="2" fillId="2" borderId="0" xfId="3" applyNumberFormat="1" applyFon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_Simulacion 3.1" xfId="3" xr:uid="{554D0E68-9CEB-4663-9714-0CC38F19A76D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D8CA7-54A7-4DB9-B1AF-68BD3E9C3C76}">
  <sheetPr filterMode="1">
    <pageSetUpPr fitToPage="1"/>
  </sheetPr>
  <dimension ref="A1:CM709"/>
  <sheetViews>
    <sheetView tabSelected="1" topLeftCell="A6" zoomScale="60" zoomScaleNormal="60" workbookViewId="0">
      <selection activeCell="P110" sqref="P110"/>
    </sheetView>
  </sheetViews>
  <sheetFormatPr baseColWidth="10" defaultColWidth="76.85546875" defaultRowHeight="18" x14ac:dyDescent="0.25"/>
  <cols>
    <col min="1" max="1" width="7.28515625" style="4" customWidth="1"/>
    <col min="2" max="2" width="7.7109375" style="20" bestFit="1" customWidth="1"/>
    <col min="3" max="3" width="81.140625" style="20" customWidth="1"/>
    <col min="4" max="4" width="20.7109375" style="20" customWidth="1"/>
    <col min="5" max="5" width="44.42578125" style="75" bestFit="1" customWidth="1"/>
    <col min="6" max="6" width="37.28515625" style="20" bestFit="1" customWidth="1"/>
    <col min="7" max="8" width="32.28515625" style="20" hidden="1" customWidth="1"/>
    <col min="9" max="9" width="26.85546875" style="20" hidden="1" customWidth="1"/>
    <col min="10" max="10" width="25.28515625" style="20" hidden="1" customWidth="1"/>
    <col min="11" max="11" width="23" style="20" hidden="1" customWidth="1"/>
    <col min="12" max="12" width="25.42578125" style="20" hidden="1" customWidth="1"/>
    <col min="13" max="14" width="23" style="20" hidden="1" customWidth="1"/>
    <col min="15" max="18" width="23" style="20" customWidth="1"/>
    <col min="19" max="19" width="35" style="20" bestFit="1" customWidth="1"/>
    <col min="20" max="20" width="29.7109375" style="20" bestFit="1" customWidth="1"/>
    <col min="21" max="21" width="8.28515625" style="4" customWidth="1"/>
    <col min="22" max="22" width="23.5703125" style="4" bestFit="1" customWidth="1"/>
    <col min="23" max="23" width="23" style="4" bestFit="1" customWidth="1"/>
    <col min="24" max="24" width="19" style="4" customWidth="1"/>
    <col min="25" max="91" width="11.42578125" style="4" customWidth="1"/>
    <col min="92" max="231" width="11.42578125" style="20" customWidth="1"/>
    <col min="232" max="234" width="7.28515625" style="20" customWidth="1"/>
    <col min="235" max="235" width="0" style="20" hidden="1" customWidth="1"/>
    <col min="236" max="236" width="7.28515625" style="20" customWidth="1"/>
    <col min="237" max="237" width="66.140625" style="20" customWidth="1"/>
    <col min="238" max="238" width="0" style="20" hidden="1" customWidth="1"/>
    <col min="239" max="239" width="28" style="20" customWidth="1"/>
    <col min="240" max="240" width="32.140625" style="20" customWidth="1"/>
    <col min="241" max="241" width="39.85546875" style="20" bestFit="1" customWidth="1"/>
    <col min="242" max="242" width="0" style="20" hidden="1" customWidth="1"/>
    <col min="243" max="243" width="7.28515625" style="20" customWidth="1"/>
    <col min="244" max="244" width="0" style="20" hidden="1" customWidth="1"/>
    <col min="245" max="245" width="7.28515625" style="20" customWidth="1"/>
    <col min="246" max="246" width="59.5703125" style="20" customWidth="1"/>
    <col min="247" max="247" width="0" style="20" hidden="1" customWidth="1"/>
    <col min="248" max="248" width="23.85546875" style="20" customWidth="1"/>
    <col min="249" max="249" width="27.42578125" style="20" customWidth="1"/>
    <col min="250" max="250" width="28" style="20" customWidth="1"/>
    <col min="251" max="253" width="0" style="20" hidden="1" customWidth="1"/>
    <col min="254" max="254" width="7.28515625" style="20" customWidth="1"/>
    <col min="255" max="255" width="6.140625" style="20" bestFit="1" customWidth="1"/>
    <col min="256" max="256" width="76.85546875" style="20"/>
    <col min="257" max="257" width="7.28515625" style="20" customWidth="1"/>
    <col min="258" max="258" width="6.140625" style="20" bestFit="1" customWidth="1"/>
    <col min="259" max="259" width="78" style="20" customWidth="1"/>
    <col min="260" max="260" width="20.7109375" style="20" customWidth="1"/>
    <col min="261" max="261" width="26" style="20" customWidth="1"/>
    <col min="262" max="262" width="37" style="20" bestFit="1" customWidth="1"/>
    <col min="263" max="271" width="0" style="20" hidden="1" customWidth="1"/>
    <col min="272" max="274" width="22.7109375" style="20" bestFit="1" customWidth="1"/>
    <col min="275" max="275" width="25.28515625" style="20" bestFit="1" customWidth="1"/>
    <col min="276" max="276" width="21" style="20" bestFit="1" customWidth="1"/>
    <col min="277" max="277" width="8.28515625" style="20" customWidth="1"/>
    <col min="278" max="278" width="19" style="20" bestFit="1" customWidth="1"/>
    <col min="279" max="279" width="20.5703125" style="20" bestFit="1" customWidth="1"/>
    <col min="280" max="280" width="19" style="20" customWidth="1"/>
    <col min="281" max="487" width="11.42578125" style="20" customWidth="1"/>
    <col min="488" max="490" width="7.28515625" style="20" customWidth="1"/>
    <col min="491" max="491" width="0" style="20" hidden="1" customWidth="1"/>
    <col min="492" max="492" width="7.28515625" style="20" customWidth="1"/>
    <col min="493" max="493" width="66.140625" style="20" customWidth="1"/>
    <col min="494" max="494" width="0" style="20" hidden="1" customWidth="1"/>
    <col min="495" max="495" width="28" style="20" customWidth="1"/>
    <col min="496" max="496" width="32.140625" style="20" customWidth="1"/>
    <col min="497" max="497" width="39.85546875" style="20" bestFit="1" customWidth="1"/>
    <col min="498" max="498" width="0" style="20" hidden="1" customWidth="1"/>
    <col min="499" max="499" width="7.28515625" style="20" customWidth="1"/>
    <col min="500" max="500" width="0" style="20" hidden="1" customWidth="1"/>
    <col min="501" max="501" width="7.28515625" style="20" customWidth="1"/>
    <col min="502" max="502" width="59.5703125" style="20" customWidth="1"/>
    <col min="503" max="503" width="0" style="20" hidden="1" customWidth="1"/>
    <col min="504" max="504" width="23.85546875" style="20" customWidth="1"/>
    <col min="505" max="505" width="27.42578125" style="20" customWidth="1"/>
    <col min="506" max="506" width="28" style="20" customWidth="1"/>
    <col min="507" max="509" width="0" style="20" hidden="1" customWidth="1"/>
    <col min="510" max="510" width="7.28515625" style="20" customWidth="1"/>
    <col min="511" max="511" width="6.140625" style="20" bestFit="1" customWidth="1"/>
    <col min="512" max="512" width="76.85546875" style="20"/>
    <col min="513" max="513" width="7.28515625" style="20" customWidth="1"/>
    <col min="514" max="514" width="6.140625" style="20" bestFit="1" customWidth="1"/>
    <col min="515" max="515" width="78" style="20" customWidth="1"/>
    <col min="516" max="516" width="20.7109375" style="20" customWidth="1"/>
    <col min="517" max="517" width="26" style="20" customWidth="1"/>
    <col min="518" max="518" width="37" style="20" bestFit="1" customWidth="1"/>
    <col min="519" max="527" width="0" style="20" hidden="1" customWidth="1"/>
    <col min="528" max="530" width="22.7109375" style="20" bestFit="1" customWidth="1"/>
    <col min="531" max="531" width="25.28515625" style="20" bestFit="1" customWidth="1"/>
    <col min="532" max="532" width="21" style="20" bestFit="1" customWidth="1"/>
    <col min="533" max="533" width="8.28515625" style="20" customWidth="1"/>
    <col min="534" max="534" width="19" style="20" bestFit="1" customWidth="1"/>
    <col min="535" max="535" width="20.5703125" style="20" bestFit="1" customWidth="1"/>
    <col min="536" max="536" width="19" style="20" customWidth="1"/>
    <col min="537" max="743" width="11.42578125" style="20" customWidth="1"/>
    <col min="744" max="746" width="7.28515625" style="20" customWidth="1"/>
    <col min="747" max="747" width="0" style="20" hidden="1" customWidth="1"/>
    <col min="748" max="748" width="7.28515625" style="20" customWidth="1"/>
    <col min="749" max="749" width="66.140625" style="20" customWidth="1"/>
    <col min="750" max="750" width="0" style="20" hidden="1" customWidth="1"/>
    <col min="751" max="751" width="28" style="20" customWidth="1"/>
    <col min="752" max="752" width="32.140625" style="20" customWidth="1"/>
    <col min="753" max="753" width="39.85546875" style="20" bestFit="1" customWidth="1"/>
    <col min="754" max="754" width="0" style="20" hidden="1" customWidth="1"/>
    <col min="755" max="755" width="7.28515625" style="20" customWidth="1"/>
    <col min="756" max="756" width="0" style="20" hidden="1" customWidth="1"/>
    <col min="757" max="757" width="7.28515625" style="20" customWidth="1"/>
    <col min="758" max="758" width="59.5703125" style="20" customWidth="1"/>
    <col min="759" max="759" width="0" style="20" hidden="1" customWidth="1"/>
    <col min="760" max="760" width="23.85546875" style="20" customWidth="1"/>
    <col min="761" max="761" width="27.42578125" style="20" customWidth="1"/>
    <col min="762" max="762" width="28" style="20" customWidth="1"/>
    <col min="763" max="765" width="0" style="20" hidden="1" customWidth="1"/>
    <col min="766" max="766" width="7.28515625" style="20" customWidth="1"/>
    <col min="767" max="767" width="6.140625" style="20" bestFit="1" customWidth="1"/>
    <col min="768" max="768" width="76.85546875" style="20"/>
    <col min="769" max="769" width="7.28515625" style="20" customWidth="1"/>
    <col min="770" max="770" width="6.140625" style="20" bestFit="1" customWidth="1"/>
    <col min="771" max="771" width="78" style="20" customWidth="1"/>
    <col min="772" max="772" width="20.7109375" style="20" customWidth="1"/>
    <col min="773" max="773" width="26" style="20" customWidth="1"/>
    <col min="774" max="774" width="37" style="20" bestFit="1" customWidth="1"/>
    <col min="775" max="783" width="0" style="20" hidden="1" customWidth="1"/>
    <col min="784" max="786" width="22.7109375" style="20" bestFit="1" customWidth="1"/>
    <col min="787" max="787" width="25.28515625" style="20" bestFit="1" customWidth="1"/>
    <col min="788" max="788" width="21" style="20" bestFit="1" customWidth="1"/>
    <col min="789" max="789" width="8.28515625" style="20" customWidth="1"/>
    <col min="790" max="790" width="19" style="20" bestFit="1" customWidth="1"/>
    <col min="791" max="791" width="20.5703125" style="20" bestFit="1" customWidth="1"/>
    <col min="792" max="792" width="19" style="20" customWidth="1"/>
    <col min="793" max="999" width="11.42578125" style="20" customWidth="1"/>
    <col min="1000" max="1002" width="7.28515625" style="20" customWidth="1"/>
    <col min="1003" max="1003" width="0" style="20" hidden="1" customWidth="1"/>
    <col min="1004" max="1004" width="7.28515625" style="20" customWidth="1"/>
    <col min="1005" max="1005" width="66.140625" style="20" customWidth="1"/>
    <col min="1006" max="1006" width="0" style="20" hidden="1" customWidth="1"/>
    <col min="1007" max="1007" width="28" style="20" customWidth="1"/>
    <col min="1008" max="1008" width="32.140625" style="20" customWidth="1"/>
    <col min="1009" max="1009" width="39.85546875" style="20" bestFit="1" customWidth="1"/>
    <col min="1010" max="1010" width="0" style="20" hidden="1" customWidth="1"/>
    <col min="1011" max="1011" width="7.28515625" style="20" customWidth="1"/>
    <col min="1012" max="1012" width="0" style="20" hidden="1" customWidth="1"/>
    <col min="1013" max="1013" width="7.28515625" style="20" customWidth="1"/>
    <col min="1014" max="1014" width="59.5703125" style="20" customWidth="1"/>
    <col min="1015" max="1015" width="0" style="20" hidden="1" customWidth="1"/>
    <col min="1016" max="1016" width="23.85546875" style="20" customWidth="1"/>
    <col min="1017" max="1017" width="27.42578125" style="20" customWidth="1"/>
    <col min="1018" max="1018" width="28" style="20" customWidth="1"/>
    <col min="1019" max="1021" width="0" style="20" hidden="1" customWidth="1"/>
    <col min="1022" max="1022" width="7.28515625" style="20" customWidth="1"/>
    <col min="1023" max="1023" width="6.140625" style="20" bestFit="1" customWidth="1"/>
    <col min="1024" max="1024" width="76.85546875" style="20"/>
    <col min="1025" max="1025" width="7.28515625" style="20" customWidth="1"/>
    <col min="1026" max="1026" width="6.140625" style="20" bestFit="1" customWidth="1"/>
    <col min="1027" max="1027" width="78" style="20" customWidth="1"/>
    <col min="1028" max="1028" width="20.7109375" style="20" customWidth="1"/>
    <col min="1029" max="1029" width="26" style="20" customWidth="1"/>
    <col min="1030" max="1030" width="37" style="20" bestFit="1" customWidth="1"/>
    <col min="1031" max="1039" width="0" style="20" hidden="1" customWidth="1"/>
    <col min="1040" max="1042" width="22.7109375" style="20" bestFit="1" customWidth="1"/>
    <col min="1043" max="1043" width="25.28515625" style="20" bestFit="1" customWidth="1"/>
    <col min="1044" max="1044" width="21" style="20" bestFit="1" customWidth="1"/>
    <col min="1045" max="1045" width="8.28515625" style="20" customWidth="1"/>
    <col min="1046" max="1046" width="19" style="20" bestFit="1" customWidth="1"/>
    <col min="1047" max="1047" width="20.5703125" style="20" bestFit="1" customWidth="1"/>
    <col min="1048" max="1048" width="19" style="20" customWidth="1"/>
    <col min="1049" max="1255" width="11.42578125" style="20" customWidth="1"/>
    <col min="1256" max="1258" width="7.28515625" style="20" customWidth="1"/>
    <col min="1259" max="1259" width="0" style="20" hidden="1" customWidth="1"/>
    <col min="1260" max="1260" width="7.28515625" style="20" customWidth="1"/>
    <col min="1261" max="1261" width="66.140625" style="20" customWidth="1"/>
    <col min="1262" max="1262" width="0" style="20" hidden="1" customWidth="1"/>
    <col min="1263" max="1263" width="28" style="20" customWidth="1"/>
    <col min="1264" max="1264" width="32.140625" style="20" customWidth="1"/>
    <col min="1265" max="1265" width="39.85546875" style="20" bestFit="1" customWidth="1"/>
    <col min="1266" max="1266" width="0" style="20" hidden="1" customWidth="1"/>
    <col min="1267" max="1267" width="7.28515625" style="20" customWidth="1"/>
    <col min="1268" max="1268" width="0" style="20" hidden="1" customWidth="1"/>
    <col min="1269" max="1269" width="7.28515625" style="20" customWidth="1"/>
    <col min="1270" max="1270" width="59.5703125" style="20" customWidth="1"/>
    <col min="1271" max="1271" width="0" style="20" hidden="1" customWidth="1"/>
    <col min="1272" max="1272" width="23.85546875" style="20" customWidth="1"/>
    <col min="1273" max="1273" width="27.42578125" style="20" customWidth="1"/>
    <col min="1274" max="1274" width="28" style="20" customWidth="1"/>
    <col min="1275" max="1277" width="0" style="20" hidden="1" customWidth="1"/>
    <col min="1278" max="1278" width="7.28515625" style="20" customWidth="1"/>
    <col min="1279" max="1279" width="6.140625" style="20" bestFit="1" customWidth="1"/>
    <col min="1280" max="1280" width="76.85546875" style="20"/>
    <col min="1281" max="1281" width="7.28515625" style="20" customWidth="1"/>
    <col min="1282" max="1282" width="6.140625" style="20" bestFit="1" customWidth="1"/>
    <col min="1283" max="1283" width="78" style="20" customWidth="1"/>
    <col min="1284" max="1284" width="20.7109375" style="20" customWidth="1"/>
    <col min="1285" max="1285" width="26" style="20" customWidth="1"/>
    <col min="1286" max="1286" width="37" style="20" bestFit="1" customWidth="1"/>
    <col min="1287" max="1295" width="0" style="20" hidden="1" customWidth="1"/>
    <col min="1296" max="1298" width="22.7109375" style="20" bestFit="1" customWidth="1"/>
    <col min="1299" max="1299" width="25.28515625" style="20" bestFit="1" customWidth="1"/>
    <col min="1300" max="1300" width="21" style="20" bestFit="1" customWidth="1"/>
    <col min="1301" max="1301" width="8.28515625" style="20" customWidth="1"/>
    <col min="1302" max="1302" width="19" style="20" bestFit="1" customWidth="1"/>
    <col min="1303" max="1303" width="20.5703125" style="20" bestFit="1" customWidth="1"/>
    <col min="1304" max="1304" width="19" style="20" customWidth="1"/>
    <col min="1305" max="1511" width="11.42578125" style="20" customWidth="1"/>
    <col min="1512" max="1514" width="7.28515625" style="20" customWidth="1"/>
    <col min="1515" max="1515" width="0" style="20" hidden="1" customWidth="1"/>
    <col min="1516" max="1516" width="7.28515625" style="20" customWidth="1"/>
    <col min="1517" max="1517" width="66.140625" style="20" customWidth="1"/>
    <col min="1518" max="1518" width="0" style="20" hidden="1" customWidth="1"/>
    <col min="1519" max="1519" width="28" style="20" customWidth="1"/>
    <col min="1520" max="1520" width="32.140625" style="20" customWidth="1"/>
    <col min="1521" max="1521" width="39.85546875" style="20" bestFit="1" customWidth="1"/>
    <col min="1522" max="1522" width="0" style="20" hidden="1" customWidth="1"/>
    <col min="1523" max="1523" width="7.28515625" style="20" customWidth="1"/>
    <col min="1524" max="1524" width="0" style="20" hidden="1" customWidth="1"/>
    <col min="1525" max="1525" width="7.28515625" style="20" customWidth="1"/>
    <col min="1526" max="1526" width="59.5703125" style="20" customWidth="1"/>
    <col min="1527" max="1527" width="0" style="20" hidden="1" customWidth="1"/>
    <col min="1528" max="1528" width="23.85546875" style="20" customWidth="1"/>
    <col min="1529" max="1529" width="27.42578125" style="20" customWidth="1"/>
    <col min="1530" max="1530" width="28" style="20" customWidth="1"/>
    <col min="1531" max="1533" width="0" style="20" hidden="1" customWidth="1"/>
    <col min="1534" max="1534" width="7.28515625" style="20" customWidth="1"/>
    <col min="1535" max="1535" width="6.140625" style="20" bestFit="1" customWidth="1"/>
    <col min="1536" max="1536" width="76.85546875" style="20"/>
    <col min="1537" max="1537" width="7.28515625" style="20" customWidth="1"/>
    <col min="1538" max="1538" width="6.140625" style="20" bestFit="1" customWidth="1"/>
    <col min="1539" max="1539" width="78" style="20" customWidth="1"/>
    <col min="1540" max="1540" width="20.7109375" style="20" customWidth="1"/>
    <col min="1541" max="1541" width="26" style="20" customWidth="1"/>
    <col min="1542" max="1542" width="37" style="20" bestFit="1" customWidth="1"/>
    <col min="1543" max="1551" width="0" style="20" hidden="1" customWidth="1"/>
    <col min="1552" max="1554" width="22.7109375" style="20" bestFit="1" customWidth="1"/>
    <col min="1555" max="1555" width="25.28515625" style="20" bestFit="1" customWidth="1"/>
    <col min="1556" max="1556" width="21" style="20" bestFit="1" customWidth="1"/>
    <col min="1557" max="1557" width="8.28515625" style="20" customWidth="1"/>
    <col min="1558" max="1558" width="19" style="20" bestFit="1" customWidth="1"/>
    <col min="1559" max="1559" width="20.5703125" style="20" bestFit="1" customWidth="1"/>
    <col min="1560" max="1560" width="19" style="20" customWidth="1"/>
    <col min="1561" max="1767" width="11.42578125" style="20" customWidth="1"/>
    <col min="1768" max="1770" width="7.28515625" style="20" customWidth="1"/>
    <col min="1771" max="1771" width="0" style="20" hidden="1" customWidth="1"/>
    <col min="1772" max="1772" width="7.28515625" style="20" customWidth="1"/>
    <col min="1773" max="1773" width="66.140625" style="20" customWidth="1"/>
    <col min="1774" max="1774" width="0" style="20" hidden="1" customWidth="1"/>
    <col min="1775" max="1775" width="28" style="20" customWidth="1"/>
    <col min="1776" max="1776" width="32.140625" style="20" customWidth="1"/>
    <col min="1777" max="1777" width="39.85546875" style="20" bestFit="1" customWidth="1"/>
    <col min="1778" max="1778" width="0" style="20" hidden="1" customWidth="1"/>
    <col min="1779" max="1779" width="7.28515625" style="20" customWidth="1"/>
    <col min="1780" max="1780" width="0" style="20" hidden="1" customWidth="1"/>
    <col min="1781" max="1781" width="7.28515625" style="20" customWidth="1"/>
    <col min="1782" max="1782" width="59.5703125" style="20" customWidth="1"/>
    <col min="1783" max="1783" width="0" style="20" hidden="1" customWidth="1"/>
    <col min="1784" max="1784" width="23.85546875" style="20" customWidth="1"/>
    <col min="1785" max="1785" width="27.42578125" style="20" customWidth="1"/>
    <col min="1786" max="1786" width="28" style="20" customWidth="1"/>
    <col min="1787" max="1789" width="0" style="20" hidden="1" customWidth="1"/>
    <col min="1790" max="1790" width="7.28515625" style="20" customWidth="1"/>
    <col min="1791" max="1791" width="6.140625" style="20" bestFit="1" customWidth="1"/>
    <col min="1792" max="1792" width="76.85546875" style="20"/>
    <col min="1793" max="1793" width="7.28515625" style="20" customWidth="1"/>
    <col min="1794" max="1794" width="6.140625" style="20" bestFit="1" customWidth="1"/>
    <col min="1795" max="1795" width="78" style="20" customWidth="1"/>
    <col min="1796" max="1796" width="20.7109375" style="20" customWidth="1"/>
    <col min="1797" max="1797" width="26" style="20" customWidth="1"/>
    <col min="1798" max="1798" width="37" style="20" bestFit="1" customWidth="1"/>
    <col min="1799" max="1807" width="0" style="20" hidden="1" customWidth="1"/>
    <col min="1808" max="1810" width="22.7109375" style="20" bestFit="1" customWidth="1"/>
    <col min="1811" max="1811" width="25.28515625" style="20" bestFit="1" customWidth="1"/>
    <col min="1812" max="1812" width="21" style="20" bestFit="1" customWidth="1"/>
    <col min="1813" max="1813" width="8.28515625" style="20" customWidth="1"/>
    <col min="1814" max="1814" width="19" style="20" bestFit="1" customWidth="1"/>
    <col min="1815" max="1815" width="20.5703125" style="20" bestFit="1" customWidth="1"/>
    <col min="1816" max="1816" width="19" style="20" customWidth="1"/>
    <col min="1817" max="2023" width="11.42578125" style="20" customWidth="1"/>
    <col min="2024" max="2026" width="7.28515625" style="20" customWidth="1"/>
    <col min="2027" max="2027" width="0" style="20" hidden="1" customWidth="1"/>
    <col min="2028" max="2028" width="7.28515625" style="20" customWidth="1"/>
    <col min="2029" max="2029" width="66.140625" style="20" customWidth="1"/>
    <col min="2030" max="2030" width="0" style="20" hidden="1" customWidth="1"/>
    <col min="2031" max="2031" width="28" style="20" customWidth="1"/>
    <col min="2032" max="2032" width="32.140625" style="20" customWidth="1"/>
    <col min="2033" max="2033" width="39.85546875" style="20" bestFit="1" customWidth="1"/>
    <col min="2034" max="2034" width="0" style="20" hidden="1" customWidth="1"/>
    <col min="2035" max="2035" width="7.28515625" style="20" customWidth="1"/>
    <col min="2036" max="2036" width="0" style="20" hidden="1" customWidth="1"/>
    <col min="2037" max="2037" width="7.28515625" style="20" customWidth="1"/>
    <col min="2038" max="2038" width="59.5703125" style="20" customWidth="1"/>
    <col min="2039" max="2039" width="0" style="20" hidden="1" customWidth="1"/>
    <col min="2040" max="2040" width="23.85546875" style="20" customWidth="1"/>
    <col min="2041" max="2041" width="27.42578125" style="20" customWidth="1"/>
    <col min="2042" max="2042" width="28" style="20" customWidth="1"/>
    <col min="2043" max="2045" width="0" style="20" hidden="1" customWidth="1"/>
    <col min="2046" max="2046" width="7.28515625" style="20" customWidth="1"/>
    <col min="2047" max="2047" width="6.140625" style="20" bestFit="1" customWidth="1"/>
    <col min="2048" max="2048" width="76.85546875" style="20"/>
    <col min="2049" max="2049" width="7.28515625" style="20" customWidth="1"/>
    <col min="2050" max="2050" width="6.140625" style="20" bestFit="1" customWidth="1"/>
    <col min="2051" max="2051" width="78" style="20" customWidth="1"/>
    <col min="2052" max="2052" width="20.7109375" style="20" customWidth="1"/>
    <col min="2053" max="2053" width="26" style="20" customWidth="1"/>
    <col min="2054" max="2054" width="37" style="20" bestFit="1" customWidth="1"/>
    <col min="2055" max="2063" width="0" style="20" hidden="1" customWidth="1"/>
    <col min="2064" max="2066" width="22.7109375" style="20" bestFit="1" customWidth="1"/>
    <col min="2067" max="2067" width="25.28515625" style="20" bestFit="1" customWidth="1"/>
    <col min="2068" max="2068" width="21" style="20" bestFit="1" customWidth="1"/>
    <col min="2069" max="2069" width="8.28515625" style="20" customWidth="1"/>
    <col min="2070" max="2070" width="19" style="20" bestFit="1" customWidth="1"/>
    <col min="2071" max="2071" width="20.5703125" style="20" bestFit="1" customWidth="1"/>
    <col min="2072" max="2072" width="19" style="20" customWidth="1"/>
    <col min="2073" max="2279" width="11.42578125" style="20" customWidth="1"/>
    <col min="2280" max="2282" width="7.28515625" style="20" customWidth="1"/>
    <col min="2283" max="2283" width="0" style="20" hidden="1" customWidth="1"/>
    <col min="2284" max="2284" width="7.28515625" style="20" customWidth="1"/>
    <col min="2285" max="2285" width="66.140625" style="20" customWidth="1"/>
    <col min="2286" max="2286" width="0" style="20" hidden="1" customWidth="1"/>
    <col min="2287" max="2287" width="28" style="20" customWidth="1"/>
    <col min="2288" max="2288" width="32.140625" style="20" customWidth="1"/>
    <col min="2289" max="2289" width="39.85546875" style="20" bestFit="1" customWidth="1"/>
    <col min="2290" max="2290" width="0" style="20" hidden="1" customWidth="1"/>
    <col min="2291" max="2291" width="7.28515625" style="20" customWidth="1"/>
    <col min="2292" max="2292" width="0" style="20" hidden="1" customWidth="1"/>
    <col min="2293" max="2293" width="7.28515625" style="20" customWidth="1"/>
    <col min="2294" max="2294" width="59.5703125" style="20" customWidth="1"/>
    <col min="2295" max="2295" width="0" style="20" hidden="1" customWidth="1"/>
    <col min="2296" max="2296" width="23.85546875" style="20" customWidth="1"/>
    <col min="2297" max="2297" width="27.42578125" style="20" customWidth="1"/>
    <col min="2298" max="2298" width="28" style="20" customWidth="1"/>
    <col min="2299" max="2301" width="0" style="20" hidden="1" customWidth="1"/>
    <col min="2302" max="2302" width="7.28515625" style="20" customWidth="1"/>
    <col min="2303" max="2303" width="6.140625" style="20" bestFit="1" customWidth="1"/>
    <col min="2304" max="2304" width="76.85546875" style="20"/>
    <col min="2305" max="2305" width="7.28515625" style="20" customWidth="1"/>
    <col min="2306" max="2306" width="6.140625" style="20" bestFit="1" customWidth="1"/>
    <col min="2307" max="2307" width="78" style="20" customWidth="1"/>
    <col min="2308" max="2308" width="20.7109375" style="20" customWidth="1"/>
    <col min="2309" max="2309" width="26" style="20" customWidth="1"/>
    <col min="2310" max="2310" width="37" style="20" bestFit="1" customWidth="1"/>
    <col min="2311" max="2319" width="0" style="20" hidden="1" customWidth="1"/>
    <col min="2320" max="2322" width="22.7109375" style="20" bestFit="1" customWidth="1"/>
    <col min="2323" max="2323" width="25.28515625" style="20" bestFit="1" customWidth="1"/>
    <col min="2324" max="2324" width="21" style="20" bestFit="1" customWidth="1"/>
    <col min="2325" max="2325" width="8.28515625" style="20" customWidth="1"/>
    <col min="2326" max="2326" width="19" style="20" bestFit="1" customWidth="1"/>
    <col min="2327" max="2327" width="20.5703125" style="20" bestFit="1" customWidth="1"/>
    <col min="2328" max="2328" width="19" style="20" customWidth="1"/>
    <col min="2329" max="2535" width="11.42578125" style="20" customWidth="1"/>
    <col min="2536" max="2538" width="7.28515625" style="20" customWidth="1"/>
    <col min="2539" max="2539" width="0" style="20" hidden="1" customWidth="1"/>
    <col min="2540" max="2540" width="7.28515625" style="20" customWidth="1"/>
    <col min="2541" max="2541" width="66.140625" style="20" customWidth="1"/>
    <col min="2542" max="2542" width="0" style="20" hidden="1" customWidth="1"/>
    <col min="2543" max="2543" width="28" style="20" customWidth="1"/>
    <col min="2544" max="2544" width="32.140625" style="20" customWidth="1"/>
    <col min="2545" max="2545" width="39.85546875" style="20" bestFit="1" customWidth="1"/>
    <col min="2546" max="2546" width="0" style="20" hidden="1" customWidth="1"/>
    <col min="2547" max="2547" width="7.28515625" style="20" customWidth="1"/>
    <col min="2548" max="2548" width="0" style="20" hidden="1" customWidth="1"/>
    <col min="2549" max="2549" width="7.28515625" style="20" customWidth="1"/>
    <col min="2550" max="2550" width="59.5703125" style="20" customWidth="1"/>
    <col min="2551" max="2551" width="0" style="20" hidden="1" customWidth="1"/>
    <col min="2552" max="2552" width="23.85546875" style="20" customWidth="1"/>
    <col min="2553" max="2553" width="27.42578125" style="20" customWidth="1"/>
    <col min="2554" max="2554" width="28" style="20" customWidth="1"/>
    <col min="2555" max="2557" width="0" style="20" hidden="1" customWidth="1"/>
    <col min="2558" max="2558" width="7.28515625" style="20" customWidth="1"/>
    <col min="2559" max="2559" width="6.140625" style="20" bestFit="1" customWidth="1"/>
    <col min="2560" max="2560" width="76.85546875" style="20"/>
    <col min="2561" max="2561" width="7.28515625" style="20" customWidth="1"/>
    <col min="2562" max="2562" width="6.140625" style="20" bestFit="1" customWidth="1"/>
    <col min="2563" max="2563" width="78" style="20" customWidth="1"/>
    <col min="2564" max="2564" width="20.7109375" style="20" customWidth="1"/>
    <col min="2565" max="2565" width="26" style="20" customWidth="1"/>
    <col min="2566" max="2566" width="37" style="20" bestFit="1" customWidth="1"/>
    <col min="2567" max="2575" width="0" style="20" hidden="1" customWidth="1"/>
    <col min="2576" max="2578" width="22.7109375" style="20" bestFit="1" customWidth="1"/>
    <col min="2579" max="2579" width="25.28515625" style="20" bestFit="1" customWidth="1"/>
    <col min="2580" max="2580" width="21" style="20" bestFit="1" customWidth="1"/>
    <col min="2581" max="2581" width="8.28515625" style="20" customWidth="1"/>
    <col min="2582" max="2582" width="19" style="20" bestFit="1" customWidth="1"/>
    <col min="2583" max="2583" width="20.5703125" style="20" bestFit="1" customWidth="1"/>
    <col min="2584" max="2584" width="19" style="20" customWidth="1"/>
    <col min="2585" max="2791" width="11.42578125" style="20" customWidth="1"/>
    <col min="2792" max="2794" width="7.28515625" style="20" customWidth="1"/>
    <col min="2795" max="2795" width="0" style="20" hidden="1" customWidth="1"/>
    <col min="2796" max="2796" width="7.28515625" style="20" customWidth="1"/>
    <col min="2797" max="2797" width="66.140625" style="20" customWidth="1"/>
    <col min="2798" max="2798" width="0" style="20" hidden="1" customWidth="1"/>
    <col min="2799" max="2799" width="28" style="20" customWidth="1"/>
    <col min="2800" max="2800" width="32.140625" style="20" customWidth="1"/>
    <col min="2801" max="2801" width="39.85546875" style="20" bestFit="1" customWidth="1"/>
    <col min="2802" max="2802" width="0" style="20" hidden="1" customWidth="1"/>
    <col min="2803" max="2803" width="7.28515625" style="20" customWidth="1"/>
    <col min="2804" max="2804" width="0" style="20" hidden="1" customWidth="1"/>
    <col min="2805" max="2805" width="7.28515625" style="20" customWidth="1"/>
    <col min="2806" max="2806" width="59.5703125" style="20" customWidth="1"/>
    <col min="2807" max="2807" width="0" style="20" hidden="1" customWidth="1"/>
    <col min="2808" max="2808" width="23.85546875" style="20" customWidth="1"/>
    <col min="2809" max="2809" width="27.42578125" style="20" customWidth="1"/>
    <col min="2810" max="2810" width="28" style="20" customWidth="1"/>
    <col min="2811" max="2813" width="0" style="20" hidden="1" customWidth="1"/>
    <col min="2814" max="2814" width="7.28515625" style="20" customWidth="1"/>
    <col min="2815" max="2815" width="6.140625" style="20" bestFit="1" customWidth="1"/>
    <col min="2816" max="2816" width="76.85546875" style="20"/>
    <col min="2817" max="2817" width="7.28515625" style="20" customWidth="1"/>
    <col min="2818" max="2818" width="6.140625" style="20" bestFit="1" customWidth="1"/>
    <col min="2819" max="2819" width="78" style="20" customWidth="1"/>
    <col min="2820" max="2820" width="20.7109375" style="20" customWidth="1"/>
    <col min="2821" max="2821" width="26" style="20" customWidth="1"/>
    <col min="2822" max="2822" width="37" style="20" bestFit="1" customWidth="1"/>
    <col min="2823" max="2831" width="0" style="20" hidden="1" customWidth="1"/>
    <col min="2832" max="2834" width="22.7109375" style="20" bestFit="1" customWidth="1"/>
    <col min="2835" max="2835" width="25.28515625" style="20" bestFit="1" customWidth="1"/>
    <col min="2836" max="2836" width="21" style="20" bestFit="1" customWidth="1"/>
    <col min="2837" max="2837" width="8.28515625" style="20" customWidth="1"/>
    <col min="2838" max="2838" width="19" style="20" bestFit="1" customWidth="1"/>
    <col min="2839" max="2839" width="20.5703125" style="20" bestFit="1" customWidth="1"/>
    <col min="2840" max="2840" width="19" style="20" customWidth="1"/>
    <col min="2841" max="3047" width="11.42578125" style="20" customWidth="1"/>
    <col min="3048" max="3050" width="7.28515625" style="20" customWidth="1"/>
    <col min="3051" max="3051" width="0" style="20" hidden="1" customWidth="1"/>
    <col min="3052" max="3052" width="7.28515625" style="20" customWidth="1"/>
    <col min="3053" max="3053" width="66.140625" style="20" customWidth="1"/>
    <col min="3054" max="3054" width="0" style="20" hidden="1" customWidth="1"/>
    <col min="3055" max="3055" width="28" style="20" customWidth="1"/>
    <col min="3056" max="3056" width="32.140625" style="20" customWidth="1"/>
    <col min="3057" max="3057" width="39.85546875" style="20" bestFit="1" customWidth="1"/>
    <col min="3058" max="3058" width="0" style="20" hidden="1" customWidth="1"/>
    <col min="3059" max="3059" width="7.28515625" style="20" customWidth="1"/>
    <col min="3060" max="3060" width="0" style="20" hidden="1" customWidth="1"/>
    <col min="3061" max="3061" width="7.28515625" style="20" customWidth="1"/>
    <col min="3062" max="3062" width="59.5703125" style="20" customWidth="1"/>
    <col min="3063" max="3063" width="0" style="20" hidden="1" customWidth="1"/>
    <col min="3064" max="3064" width="23.85546875" style="20" customWidth="1"/>
    <col min="3065" max="3065" width="27.42578125" style="20" customWidth="1"/>
    <col min="3066" max="3066" width="28" style="20" customWidth="1"/>
    <col min="3067" max="3069" width="0" style="20" hidden="1" customWidth="1"/>
    <col min="3070" max="3070" width="7.28515625" style="20" customWidth="1"/>
    <col min="3071" max="3071" width="6.140625" style="20" bestFit="1" customWidth="1"/>
    <col min="3072" max="3072" width="76.85546875" style="20"/>
    <col min="3073" max="3073" width="7.28515625" style="20" customWidth="1"/>
    <col min="3074" max="3074" width="6.140625" style="20" bestFit="1" customWidth="1"/>
    <col min="3075" max="3075" width="78" style="20" customWidth="1"/>
    <col min="3076" max="3076" width="20.7109375" style="20" customWidth="1"/>
    <col min="3077" max="3077" width="26" style="20" customWidth="1"/>
    <col min="3078" max="3078" width="37" style="20" bestFit="1" customWidth="1"/>
    <col min="3079" max="3087" width="0" style="20" hidden="1" customWidth="1"/>
    <col min="3088" max="3090" width="22.7109375" style="20" bestFit="1" customWidth="1"/>
    <col min="3091" max="3091" width="25.28515625" style="20" bestFit="1" customWidth="1"/>
    <col min="3092" max="3092" width="21" style="20" bestFit="1" customWidth="1"/>
    <col min="3093" max="3093" width="8.28515625" style="20" customWidth="1"/>
    <col min="3094" max="3094" width="19" style="20" bestFit="1" customWidth="1"/>
    <col min="3095" max="3095" width="20.5703125" style="20" bestFit="1" customWidth="1"/>
    <col min="3096" max="3096" width="19" style="20" customWidth="1"/>
    <col min="3097" max="3303" width="11.42578125" style="20" customWidth="1"/>
    <col min="3304" max="3306" width="7.28515625" style="20" customWidth="1"/>
    <col min="3307" max="3307" width="0" style="20" hidden="1" customWidth="1"/>
    <col min="3308" max="3308" width="7.28515625" style="20" customWidth="1"/>
    <col min="3309" max="3309" width="66.140625" style="20" customWidth="1"/>
    <col min="3310" max="3310" width="0" style="20" hidden="1" customWidth="1"/>
    <col min="3311" max="3311" width="28" style="20" customWidth="1"/>
    <col min="3312" max="3312" width="32.140625" style="20" customWidth="1"/>
    <col min="3313" max="3313" width="39.85546875" style="20" bestFit="1" customWidth="1"/>
    <col min="3314" max="3314" width="0" style="20" hidden="1" customWidth="1"/>
    <col min="3315" max="3315" width="7.28515625" style="20" customWidth="1"/>
    <col min="3316" max="3316" width="0" style="20" hidden="1" customWidth="1"/>
    <col min="3317" max="3317" width="7.28515625" style="20" customWidth="1"/>
    <col min="3318" max="3318" width="59.5703125" style="20" customWidth="1"/>
    <col min="3319" max="3319" width="0" style="20" hidden="1" customWidth="1"/>
    <col min="3320" max="3320" width="23.85546875" style="20" customWidth="1"/>
    <col min="3321" max="3321" width="27.42578125" style="20" customWidth="1"/>
    <col min="3322" max="3322" width="28" style="20" customWidth="1"/>
    <col min="3323" max="3325" width="0" style="20" hidden="1" customWidth="1"/>
    <col min="3326" max="3326" width="7.28515625" style="20" customWidth="1"/>
    <col min="3327" max="3327" width="6.140625" style="20" bestFit="1" customWidth="1"/>
    <col min="3328" max="3328" width="76.85546875" style="20"/>
    <col min="3329" max="3329" width="7.28515625" style="20" customWidth="1"/>
    <col min="3330" max="3330" width="6.140625" style="20" bestFit="1" customWidth="1"/>
    <col min="3331" max="3331" width="78" style="20" customWidth="1"/>
    <col min="3332" max="3332" width="20.7109375" style="20" customWidth="1"/>
    <col min="3333" max="3333" width="26" style="20" customWidth="1"/>
    <col min="3334" max="3334" width="37" style="20" bestFit="1" customWidth="1"/>
    <col min="3335" max="3343" width="0" style="20" hidden="1" customWidth="1"/>
    <col min="3344" max="3346" width="22.7109375" style="20" bestFit="1" customWidth="1"/>
    <col min="3347" max="3347" width="25.28515625" style="20" bestFit="1" customWidth="1"/>
    <col min="3348" max="3348" width="21" style="20" bestFit="1" customWidth="1"/>
    <col min="3349" max="3349" width="8.28515625" style="20" customWidth="1"/>
    <col min="3350" max="3350" width="19" style="20" bestFit="1" customWidth="1"/>
    <col min="3351" max="3351" width="20.5703125" style="20" bestFit="1" customWidth="1"/>
    <col min="3352" max="3352" width="19" style="20" customWidth="1"/>
    <col min="3353" max="3559" width="11.42578125" style="20" customWidth="1"/>
    <col min="3560" max="3562" width="7.28515625" style="20" customWidth="1"/>
    <col min="3563" max="3563" width="0" style="20" hidden="1" customWidth="1"/>
    <col min="3564" max="3564" width="7.28515625" style="20" customWidth="1"/>
    <col min="3565" max="3565" width="66.140625" style="20" customWidth="1"/>
    <col min="3566" max="3566" width="0" style="20" hidden="1" customWidth="1"/>
    <col min="3567" max="3567" width="28" style="20" customWidth="1"/>
    <col min="3568" max="3568" width="32.140625" style="20" customWidth="1"/>
    <col min="3569" max="3569" width="39.85546875" style="20" bestFit="1" customWidth="1"/>
    <col min="3570" max="3570" width="0" style="20" hidden="1" customWidth="1"/>
    <col min="3571" max="3571" width="7.28515625" style="20" customWidth="1"/>
    <col min="3572" max="3572" width="0" style="20" hidden="1" customWidth="1"/>
    <col min="3573" max="3573" width="7.28515625" style="20" customWidth="1"/>
    <col min="3574" max="3574" width="59.5703125" style="20" customWidth="1"/>
    <col min="3575" max="3575" width="0" style="20" hidden="1" customWidth="1"/>
    <col min="3576" max="3576" width="23.85546875" style="20" customWidth="1"/>
    <col min="3577" max="3577" width="27.42578125" style="20" customWidth="1"/>
    <col min="3578" max="3578" width="28" style="20" customWidth="1"/>
    <col min="3579" max="3581" width="0" style="20" hidden="1" customWidth="1"/>
    <col min="3582" max="3582" width="7.28515625" style="20" customWidth="1"/>
    <col min="3583" max="3583" width="6.140625" style="20" bestFit="1" customWidth="1"/>
    <col min="3584" max="3584" width="76.85546875" style="20"/>
    <col min="3585" max="3585" width="7.28515625" style="20" customWidth="1"/>
    <col min="3586" max="3586" width="6.140625" style="20" bestFit="1" customWidth="1"/>
    <col min="3587" max="3587" width="78" style="20" customWidth="1"/>
    <col min="3588" max="3588" width="20.7109375" style="20" customWidth="1"/>
    <col min="3589" max="3589" width="26" style="20" customWidth="1"/>
    <col min="3590" max="3590" width="37" style="20" bestFit="1" customWidth="1"/>
    <col min="3591" max="3599" width="0" style="20" hidden="1" customWidth="1"/>
    <col min="3600" max="3602" width="22.7109375" style="20" bestFit="1" customWidth="1"/>
    <col min="3603" max="3603" width="25.28515625" style="20" bestFit="1" customWidth="1"/>
    <col min="3604" max="3604" width="21" style="20" bestFit="1" customWidth="1"/>
    <col min="3605" max="3605" width="8.28515625" style="20" customWidth="1"/>
    <col min="3606" max="3606" width="19" style="20" bestFit="1" customWidth="1"/>
    <col min="3607" max="3607" width="20.5703125" style="20" bestFit="1" customWidth="1"/>
    <col min="3608" max="3608" width="19" style="20" customWidth="1"/>
    <col min="3609" max="3815" width="11.42578125" style="20" customWidth="1"/>
    <col min="3816" max="3818" width="7.28515625" style="20" customWidth="1"/>
    <col min="3819" max="3819" width="0" style="20" hidden="1" customWidth="1"/>
    <col min="3820" max="3820" width="7.28515625" style="20" customWidth="1"/>
    <col min="3821" max="3821" width="66.140625" style="20" customWidth="1"/>
    <col min="3822" max="3822" width="0" style="20" hidden="1" customWidth="1"/>
    <col min="3823" max="3823" width="28" style="20" customWidth="1"/>
    <col min="3824" max="3824" width="32.140625" style="20" customWidth="1"/>
    <col min="3825" max="3825" width="39.85546875" style="20" bestFit="1" customWidth="1"/>
    <col min="3826" max="3826" width="0" style="20" hidden="1" customWidth="1"/>
    <col min="3827" max="3827" width="7.28515625" style="20" customWidth="1"/>
    <col min="3828" max="3828" width="0" style="20" hidden="1" customWidth="1"/>
    <col min="3829" max="3829" width="7.28515625" style="20" customWidth="1"/>
    <col min="3830" max="3830" width="59.5703125" style="20" customWidth="1"/>
    <col min="3831" max="3831" width="0" style="20" hidden="1" customWidth="1"/>
    <col min="3832" max="3832" width="23.85546875" style="20" customWidth="1"/>
    <col min="3833" max="3833" width="27.42578125" style="20" customWidth="1"/>
    <col min="3834" max="3834" width="28" style="20" customWidth="1"/>
    <col min="3835" max="3837" width="0" style="20" hidden="1" customWidth="1"/>
    <col min="3838" max="3838" width="7.28515625" style="20" customWidth="1"/>
    <col min="3839" max="3839" width="6.140625" style="20" bestFit="1" customWidth="1"/>
    <col min="3840" max="3840" width="76.85546875" style="20"/>
    <col min="3841" max="3841" width="7.28515625" style="20" customWidth="1"/>
    <col min="3842" max="3842" width="6.140625" style="20" bestFit="1" customWidth="1"/>
    <col min="3843" max="3843" width="78" style="20" customWidth="1"/>
    <col min="3844" max="3844" width="20.7109375" style="20" customWidth="1"/>
    <col min="3845" max="3845" width="26" style="20" customWidth="1"/>
    <col min="3846" max="3846" width="37" style="20" bestFit="1" customWidth="1"/>
    <col min="3847" max="3855" width="0" style="20" hidden="1" customWidth="1"/>
    <col min="3856" max="3858" width="22.7109375" style="20" bestFit="1" customWidth="1"/>
    <col min="3859" max="3859" width="25.28515625" style="20" bestFit="1" customWidth="1"/>
    <col min="3860" max="3860" width="21" style="20" bestFit="1" customWidth="1"/>
    <col min="3861" max="3861" width="8.28515625" style="20" customWidth="1"/>
    <col min="3862" max="3862" width="19" style="20" bestFit="1" customWidth="1"/>
    <col min="3863" max="3863" width="20.5703125" style="20" bestFit="1" customWidth="1"/>
    <col min="3864" max="3864" width="19" style="20" customWidth="1"/>
    <col min="3865" max="4071" width="11.42578125" style="20" customWidth="1"/>
    <col min="4072" max="4074" width="7.28515625" style="20" customWidth="1"/>
    <col min="4075" max="4075" width="0" style="20" hidden="1" customWidth="1"/>
    <col min="4076" max="4076" width="7.28515625" style="20" customWidth="1"/>
    <col min="4077" max="4077" width="66.140625" style="20" customWidth="1"/>
    <col min="4078" max="4078" width="0" style="20" hidden="1" customWidth="1"/>
    <col min="4079" max="4079" width="28" style="20" customWidth="1"/>
    <col min="4080" max="4080" width="32.140625" style="20" customWidth="1"/>
    <col min="4081" max="4081" width="39.85546875" style="20" bestFit="1" customWidth="1"/>
    <col min="4082" max="4082" width="0" style="20" hidden="1" customWidth="1"/>
    <col min="4083" max="4083" width="7.28515625" style="20" customWidth="1"/>
    <col min="4084" max="4084" width="0" style="20" hidden="1" customWidth="1"/>
    <col min="4085" max="4085" width="7.28515625" style="20" customWidth="1"/>
    <col min="4086" max="4086" width="59.5703125" style="20" customWidth="1"/>
    <col min="4087" max="4087" width="0" style="20" hidden="1" customWidth="1"/>
    <col min="4088" max="4088" width="23.85546875" style="20" customWidth="1"/>
    <col min="4089" max="4089" width="27.42578125" style="20" customWidth="1"/>
    <col min="4090" max="4090" width="28" style="20" customWidth="1"/>
    <col min="4091" max="4093" width="0" style="20" hidden="1" customWidth="1"/>
    <col min="4094" max="4094" width="7.28515625" style="20" customWidth="1"/>
    <col min="4095" max="4095" width="6.140625" style="20" bestFit="1" customWidth="1"/>
    <col min="4096" max="4096" width="76.85546875" style="20"/>
    <col min="4097" max="4097" width="7.28515625" style="20" customWidth="1"/>
    <col min="4098" max="4098" width="6.140625" style="20" bestFit="1" customWidth="1"/>
    <col min="4099" max="4099" width="78" style="20" customWidth="1"/>
    <col min="4100" max="4100" width="20.7109375" style="20" customWidth="1"/>
    <col min="4101" max="4101" width="26" style="20" customWidth="1"/>
    <col min="4102" max="4102" width="37" style="20" bestFit="1" customWidth="1"/>
    <col min="4103" max="4111" width="0" style="20" hidden="1" customWidth="1"/>
    <col min="4112" max="4114" width="22.7109375" style="20" bestFit="1" customWidth="1"/>
    <col min="4115" max="4115" width="25.28515625" style="20" bestFit="1" customWidth="1"/>
    <col min="4116" max="4116" width="21" style="20" bestFit="1" customWidth="1"/>
    <col min="4117" max="4117" width="8.28515625" style="20" customWidth="1"/>
    <col min="4118" max="4118" width="19" style="20" bestFit="1" customWidth="1"/>
    <col min="4119" max="4119" width="20.5703125" style="20" bestFit="1" customWidth="1"/>
    <col min="4120" max="4120" width="19" style="20" customWidth="1"/>
    <col min="4121" max="4327" width="11.42578125" style="20" customWidth="1"/>
    <col min="4328" max="4330" width="7.28515625" style="20" customWidth="1"/>
    <col min="4331" max="4331" width="0" style="20" hidden="1" customWidth="1"/>
    <col min="4332" max="4332" width="7.28515625" style="20" customWidth="1"/>
    <col min="4333" max="4333" width="66.140625" style="20" customWidth="1"/>
    <col min="4334" max="4334" width="0" style="20" hidden="1" customWidth="1"/>
    <col min="4335" max="4335" width="28" style="20" customWidth="1"/>
    <col min="4336" max="4336" width="32.140625" style="20" customWidth="1"/>
    <col min="4337" max="4337" width="39.85546875" style="20" bestFit="1" customWidth="1"/>
    <col min="4338" max="4338" width="0" style="20" hidden="1" customWidth="1"/>
    <col min="4339" max="4339" width="7.28515625" style="20" customWidth="1"/>
    <col min="4340" max="4340" width="0" style="20" hidden="1" customWidth="1"/>
    <col min="4341" max="4341" width="7.28515625" style="20" customWidth="1"/>
    <col min="4342" max="4342" width="59.5703125" style="20" customWidth="1"/>
    <col min="4343" max="4343" width="0" style="20" hidden="1" customWidth="1"/>
    <col min="4344" max="4344" width="23.85546875" style="20" customWidth="1"/>
    <col min="4345" max="4345" width="27.42578125" style="20" customWidth="1"/>
    <col min="4346" max="4346" width="28" style="20" customWidth="1"/>
    <col min="4347" max="4349" width="0" style="20" hidden="1" customWidth="1"/>
    <col min="4350" max="4350" width="7.28515625" style="20" customWidth="1"/>
    <col min="4351" max="4351" width="6.140625" style="20" bestFit="1" customWidth="1"/>
    <col min="4352" max="4352" width="76.85546875" style="20"/>
    <col min="4353" max="4353" width="7.28515625" style="20" customWidth="1"/>
    <col min="4354" max="4354" width="6.140625" style="20" bestFit="1" customWidth="1"/>
    <col min="4355" max="4355" width="78" style="20" customWidth="1"/>
    <col min="4356" max="4356" width="20.7109375" style="20" customWidth="1"/>
    <col min="4357" max="4357" width="26" style="20" customWidth="1"/>
    <col min="4358" max="4358" width="37" style="20" bestFit="1" customWidth="1"/>
    <col min="4359" max="4367" width="0" style="20" hidden="1" customWidth="1"/>
    <col min="4368" max="4370" width="22.7109375" style="20" bestFit="1" customWidth="1"/>
    <col min="4371" max="4371" width="25.28515625" style="20" bestFit="1" customWidth="1"/>
    <col min="4372" max="4372" width="21" style="20" bestFit="1" customWidth="1"/>
    <col min="4373" max="4373" width="8.28515625" style="20" customWidth="1"/>
    <col min="4374" max="4374" width="19" style="20" bestFit="1" customWidth="1"/>
    <col min="4375" max="4375" width="20.5703125" style="20" bestFit="1" customWidth="1"/>
    <col min="4376" max="4376" width="19" style="20" customWidth="1"/>
    <col min="4377" max="4583" width="11.42578125" style="20" customWidth="1"/>
    <col min="4584" max="4586" width="7.28515625" style="20" customWidth="1"/>
    <col min="4587" max="4587" width="0" style="20" hidden="1" customWidth="1"/>
    <col min="4588" max="4588" width="7.28515625" style="20" customWidth="1"/>
    <col min="4589" max="4589" width="66.140625" style="20" customWidth="1"/>
    <col min="4590" max="4590" width="0" style="20" hidden="1" customWidth="1"/>
    <col min="4591" max="4591" width="28" style="20" customWidth="1"/>
    <col min="4592" max="4592" width="32.140625" style="20" customWidth="1"/>
    <col min="4593" max="4593" width="39.85546875" style="20" bestFit="1" customWidth="1"/>
    <col min="4594" max="4594" width="0" style="20" hidden="1" customWidth="1"/>
    <col min="4595" max="4595" width="7.28515625" style="20" customWidth="1"/>
    <col min="4596" max="4596" width="0" style="20" hidden="1" customWidth="1"/>
    <col min="4597" max="4597" width="7.28515625" style="20" customWidth="1"/>
    <col min="4598" max="4598" width="59.5703125" style="20" customWidth="1"/>
    <col min="4599" max="4599" width="0" style="20" hidden="1" customWidth="1"/>
    <col min="4600" max="4600" width="23.85546875" style="20" customWidth="1"/>
    <col min="4601" max="4601" width="27.42578125" style="20" customWidth="1"/>
    <col min="4602" max="4602" width="28" style="20" customWidth="1"/>
    <col min="4603" max="4605" width="0" style="20" hidden="1" customWidth="1"/>
    <col min="4606" max="4606" width="7.28515625" style="20" customWidth="1"/>
    <col min="4607" max="4607" width="6.140625" style="20" bestFit="1" customWidth="1"/>
    <col min="4608" max="4608" width="76.85546875" style="20"/>
    <col min="4609" max="4609" width="7.28515625" style="20" customWidth="1"/>
    <col min="4610" max="4610" width="6.140625" style="20" bestFit="1" customWidth="1"/>
    <col min="4611" max="4611" width="78" style="20" customWidth="1"/>
    <col min="4612" max="4612" width="20.7109375" style="20" customWidth="1"/>
    <col min="4613" max="4613" width="26" style="20" customWidth="1"/>
    <col min="4614" max="4614" width="37" style="20" bestFit="1" customWidth="1"/>
    <col min="4615" max="4623" width="0" style="20" hidden="1" customWidth="1"/>
    <col min="4624" max="4626" width="22.7109375" style="20" bestFit="1" customWidth="1"/>
    <col min="4627" max="4627" width="25.28515625" style="20" bestFit="1" customWidth="1"/>
    <col min="4628" max="4628" width="21" style="20" bestFit="1" customWidth="1"/>
    <col min="4629" max="4629" width="8.28515625" style="20" customWidth="1"/>
    <col min="4630" max="4630" width="19" style="20" bestFit="1" customWidth="1"/>
    <col min="4631" max="4631" width="20.5703125" style="20" bestFit="1" customWidth="1"/>
    <col min="4632" max="4632" width="19" style="20" customWidth="1"/>
    <col min="4633" max="4839" width="11.42578125" style="20" customWidth="1"/>
    <col min="4840" max="4842" width="7.28515625" style="20" customWidth="1"/>
    <col min="4843" max="4843" width="0" style="20" hidden="1" customWidth="1"/>
    <col min="4844" max="4844" width="7.28515625" style="20" customWidth="1"/>
    <col min="4845" max="4845" width="66.140625" style="20" customWidth="1"/>
    <col min="4846" max="4846" width="0" style="20" hidden="1" customWidth="1"/>
    <col min="4847" max="4847" width="28" style="20" customWidth="1"/>
    <col min="4848" max="4848" width="32.140625" style="20" customWidth="1"/>
    <col min="4849" max="4849" width="39.85546875" style="20" bestFit="1" customWidth="1"/>
    <col min="4850" max="4850" width="0" style="20" hidden="1" customWidth="1"/>
    <col min="4851" max="4851" width="7.28515625" style="20" customWidth="1"/>
    <col min="4852" max="4852" width="0" style="20" hidden="1" customWidth="1"/>
    <col min="4853" max="4853" width="7.28515625" style="20" customWidth="1"/>
    <col min="4854" max="4854" width="59.5703125" style="20" customWidth="1"/>
    <col min="4855" max="4855" width="0" style="20" hidden="1" customWidth="1"/>
    <col min="4856" max="4856" width="23.85546875" style="20" customWidth="1"/>
    <col min="4857" max="4857" width="27.42578125" style="20" customWidth="1"/>
    <col min="4858" max="4858" width="28" style="20" customWidth="1"/>
    <col min="4859" max="4861" width="0" style="20" hidden="1" customWidth="1"/>
    <col min="4862" max="4862" width="7.28515625" style="20" customWidth="1"/>
    <col min="4863" max="4863" width="6.140625" style="20" bestFit="1" customWidth="1"/>
    <col min="4864" max="4864" width="76.85546875" style="20"/>
    <col min="4865" max="4865" width="7.28515625" style="20" customWidth="1"/>
    <col min="4866" max="4866" width="6.140625" style="20" bestFit="1" customWidth="1"/>
    <col min="4867" max="4867" width="78" style="20" customWidth="1"/>
    <col min="4868" max="4868" width="20.7109375" style="20" customWidth="1"/>
    <col min="4869" max="4869" width="26" style="20" customWidth="1"/>
    <col min="4870" max="4870" width="37" style="20" bestFit="1" customWidth="1"/>
    <col min="4871" max="4879" width="0" style="20" hidden="1" customWidth="1"/>
    <col min="4880" max="4882" width="22.7109375" style="20" bestFit="1" customWidth="1"/>
    <col min="4883" max="4883" width="25.28515625" style="20" bestFit="1" customWidth="1"/>
    <col min="4884" max="4884" width="21" style="20" bestFit="1" customWidth="1"/>
    <col min="4885" max="4885" width="8.28515625" style="20" customWidth="1"/>
    <col min="4886" max="4886" width="19" style="20" bestFit="1" customWidth="1"/>
    <col min="4887" max="4887" width="20.5703125" style="20" bestFit="1" customWidth="1"/>
    <col min="4888" max="4888" width="19" style="20" customWidth="1"/>
    <col min="4889" max="5095" width="11.42578125" style="20" customWidth="1"/>
    <col min="5096" max="5098" width="7.28515625" style="20" customWidth="1"/>
    <col min="5099" max="5099" width="0" style="20" hidden="1" customWidth="1"/>
    <col min="5100" max="5100" width="7.28515625" style="20" customWidth="1"/>
    <col min="5101" max="5101" width="66.140625" style="20" customWidth="1"/>
    <col min="5102" max="5102" width="0" style="20" hidden="1" customWidth="1"/>
    <col min="5103" max="5103" width="28" style="20" customWidth="1"/>
    <col min="5104" max="5104" width="32.140625" style="20" customWidth="1"/>
    <col min="5105" max="5105" width="39.85546875" style="20" bestFit="1" customWidth="1"/>
    <col min="5106" max="5106" width="0" style="20" hidden="1" customWidth="1"/>
    <col min="5107" max="5107" width="7.28515625" style="20" customWidth="1"/>
    <col min="5108" max="5108" width="0" style="20" hidden="1" customWidth="1"/>
    <col min="5109" max="5109" width="7.28515625" style="20" customWidth="1"/>
    <col min="5110" max="5110" width="59.5703125" style="20" customWidth="1"/>
    <col min="5111" max="5111" width="0" style="20" hidden="1" customWidth="1"/>
    <col min="5112" max="5112" width="23.85546875" style="20" customWidth="1"/>
    <col min="5113" max="5113" width="27.42578125" style="20" customWidth="1"/>
    <col min="5114" max="5114" width="28" style="20" customWidth="1"/>
    <col min="5115" max="5117" width="0" style="20" hidden="1" customWidth="1"/>
    <col min="5118" max="5118" width="7.28515625" style="20" customWidth="1"/>
    <col min="5119" max="5119" width="6.140625" style="20" bestFit="1" customWidth="1"/>
    <col min="5120" max="5120" width="76.85546875" style="20"/>
    <col min="5121" max="5121" width="7.28515625" style="20" customWidth="1"/>
    <col min="5122" max="5122" width="6.140625" style="20" bestFit="1" customWidth="1"/>
    <col min="5123" max="5123" width="78" style="20" customWidth="1"/>
    <col min="5124" max="5124" width="20.7109375" style="20" customWidth="1"/>
    <col min="5125" max="5125" width="26" style="20" customWidth="1"/>
    <col min="5126" max="5126" width="37" style="20" bestFit="1" customWidth="1"/>
    <col min="5127" max="5135" width="0" style="20" hidden="1" customWidth="1"/>
    <col min="5136" max="5138" width="22.7109375" style="20" bestFit="1" customWidth="1"/>
    <col min="5139" max="5139" width="25.28515625" style="20" bestFit="1" customWidth="1"/>
    <col min="5140" max="5140" width="21" style="20" bestFit="1" customWidth="1"/>
    <col min="5141" max="5141" width="8.28515625" style="20" customWidth="1"/>
    <col min="5142" max="5142" width="19" style="20" bestFit="1" customWidth="1"/>
    <col min="5143" max="5143" width="20.5703125" style="20" bestFit="1" customWidth="1"/>
    <col min="5144" max="5144" width="19" style="20" customWidth="1"/>
    <col min="5145" max="5351" width="11.42578125" style="20" customWidth="1"/>
    <col min="5352" max="5354" width="7.28515625" style="20" customWidth="1"/>
    <col min="5355" max="5355" width="0" style="20" hidden="1" customWidth="1"/>
    <col min="5356" max="5356" width="7.28515625" style="20" customWidth="1"/>
    <col min="5357" max="5357" width="66.140625" style="20" customWidth="1"/>
    <col min="5358" max="5358" width="0" style="20" hidden="1" customWidth="1"/>
    <col min="5359" max="5359" width="28" style="20" customWidth="1"/>
    <col min="5360" max="5360" width="32.140625" style="20" customWidth="1"/>
    <col min="5361" max="5361" width="39.85546875" style="20" bestFit="1" customWidth="1"/>
    <col min="5362" max="5362" width="0" style="20" hidden="1" customWidth="1"/>
    <col min="5363" max="5363" width="7.28515625" style="20" customWidth="1"/>
    <col min="5364" max="5364" width="0" style="20" hidden="1" customWidth="1"/>
    <col min="5365" max="5365" width="7.28515625" style="20" customWidth="1"/>
    <col min="5366" max="5366" width="59.5703125" style="20" customWidth="1"/>
    <col min="5367" max="5367" width="0" style="20" hidden="1" customWidth="1"/>
    <col min="5368" max="5368" width="23.85546875" style="20" customWidth="1"/>
    <col min="5369" max="5369" width="27.42578125" style="20" customWidth="1"/>
    <col min="5370" max="5370" width="28" style="20" customWidth="1"/>
    <col min="5371" max="5373" width="0" style="20" hidden="1" customWidth="1"/>
    <col min="5374" max="5374" width="7.28515625" style="20" customWidth="1"/>
    <col min="5375" max="5375" width="6.140625" style="20" bestFit="1" customWidth="1"/>
    <col min="5376" max="5376" width="76.85546875" style="20"/>
    <col min="5377" max="5377" width="7.28515625" style="20" customWidth="1"/>
    <col min="5378" max="5378" width="6.140625" style="20" bestFit="1" customWidth="1"/>
    <col min="5379" max="5379" width="78" style="20" customWidth="1"/>
    <col min="5380" max="5380" width="20.7109375" style="20" customWidth="1"/>
    <col min="5381" max="5381" width="26" style="20" customWidth="1"/>
    <col min="5382" max="5382" width="37" style="20" bestFit="1" customWidth="1"/>
    <col min="5383" max="5391" width="0" style="20" hidden="1" customWidth="1"/>
    <col min="5392" max="5394" width="22.7109375" style="20" bestFit="1" customWidth="1"/>
    <col min="5395" max="5395" width="25.28515625" style="20" bestFit="1" customWidth="1"/>
    <col min="5396" max="5396" width="21" style="20" bestFit="1" customWidth="1"/>
    <col min="5397" max="5397" width="8.28515625" style="20" customWidth="1"/>
    <col min="5398" max="5398" width="19" style="20" bestFit="1" customWidth="1"/>
    <col min="5399" max="5399" width="20.5703125" style="20" bestFit="1" customWidth="1"/>
    <col min="5400" max="5400" width="19" style="20" customWidth="1"/>
    <col min="5401" max="5607" width="11.42578125" style="20" customWidth="1"/>
    <col min="5608" max="5610" width="7.28515625" style="20" customWidth="1"/>
    <col min="5611" max="5611" width="0" style="20" hidden="1" customWidth="1"/>
    <col min="5612" max="5612" width="7.28515625" style="20" customWidth="1"/>
    <col min="5613" max="5613" width="66.140625" style="20" customWidth="1"/>
    <col min="5614" max="5614" width="0" style="20" hidden="1" customWidth="1"/>
    <col min="5615" max="5615" width="28" style="20" customWidth="1"/>
    <col min="5616" max="5616" width="32.140625" style="20" customWidth="1"/>
    <col min="5617" max="5617" width="39.85546875" style="20" bestFit="1" customWidth="1"/>
    <col min="5618" max="5618" width="0" style="20" hidden="1" customWidth="1"/>
    <col min="5619" max="5619" width="7.28515625" style="20" customWidth="1"/>
    <col min="5620" max="5620" width="0" style="20" hidden="1" customWidth="1"/>
    <col min="5621" max="5621" width="7.28515625" style="20" customWidth="1"/>
    <col min="5622" max="5622" width="59.5703125" style="20" customWidth="1"/>
    <col min="5623" max="5623" width="0" style="20" hidden="1" customWidth="1"/>
    <col min="5624" max="5624" width="23.85546875" style="20" customWidth="1"/>
    <col min="5625" max="5625" width="27.42578125" style="20" customWidth="1"/>
    <col min="5626" max="5626" width="28" style="20" customWidth="1"/>
    <col min="5627" max="5629" width="0" style="20" hidden="1" customWidth="1"/>
    <col min="5630" max="5630" width="7.28515625" style="20" customWidth="1"/>
    <col min="5631" max="5631" width="6.140625" style="20" bestFit="1" customWidth="1"/>
    <col min="5632" max="5632" width="76.85546875" style="20"/>
    <col min="5633" max="5633" width="7.28515625" style="20" customWidth="1"/>
    <col min="5634" max="5634" width="6.140625" style="20" bestFit="1" customWidth="1"/>
    <col min="5635" max="5635" width="78" style="20" customWidth="1"/>
    <col min="5636" max="5636" width="20.7109375" style="20" customWidth="1"/>
    <col min="5637" max="5637" width="26" style="20" customWidth="1"/>
    <col min="5638" max="5638" width="37" style="20" bestFit="1" customWidth="1"/>
    <col min="5639" max="5647" width="0" style="20" hidden="1" customWidth="1"/>
    <col min="5648" max="5650" width="22.7109375" style="20" bestFit="1" customWidth="1"/>
    <col min="5651" max="5651" width="25.28515625" style="20" bestFit="1" customWidth="1"/>
    <col min="5652" max="5652" width="21" style="20" bestFit="1" customWidth="1"/>
    <col min="5653" max="5653" width="8.28515625" style="20" customWidth="1"/>
    <col min="5654" max="5654" width="19" style="20" bestFit="1" customWidth="1"/>
    <col min="5655" max="5655" width="20.5703125" style="20" bestFit="1" customWidth="1"/>
    <col min="5656" max="5656" width="19" style="20" customWidth="1"/>
    <col min="5657" max="5863" width="11.42578125" style="20" customWidth="1"/>
    <col min="5864" max="5866" width="7.28515625" style="20" customWidth="1"/>
    <col min="5867" max="5867" width="0" style="20" hidden="1" customWidth="1"/>
    <col min="5868" max="5868" width="7.28515625" style="20" customWidth="1"/>
    <col min="5869" max="5869" width="66.140625" style="20" customWidth="1"/>
    <col min="5870" max="5870" width="0" style="20" hidden="1" customWidth="1"/>
    <col min="5871" max="5871" width="28" style="20" customWidth="1"/>
    <col min="5872" max="5872" width="32.140625" style="20" customWidth="1"/>
    <col min="5873" max="5873" width="39.85546875" style="20" bestFit="1" customWidth="1"/>
    <col min="5874" max="5874" width="0" style="20" hidden="1" customWidth="1"/>
    <col min="5875" max="5875" width="7.28515625" style="20" customWidth="1"/>
    <col min="5876" max="5876" width="0" style="20" hidden="1" customWidth="1"/>
    <col min="5877" max="5877" width="7.28515625" style="20" customWidth="1"/>
    <col min="5878" max="5878" width="59.5703125" style="20" customWidth="1"/>
    <col min="5879" max="5879" width="0" style="20" hidden="1" customWidth="1"/>
    <col min="5880" max="5880" width="23.85546875" style="20" customWidth="1"/>
    <col min="5881" max="5881" width="27.42578125" style="20" customWidth="1"/>
    <col min="5882" max="5882" width="28" style="20" customWidth="1"/>
    <col min="5883" max="5885" width="0" style="20" hidden="1" customWidth="1"/>
    <col min="5886" max="5886" width="7.28515625" style="20" customWidth="1"/>
    <col min="5887" max="5887" width="6.140625" style="20" bestFit="1" customWidth="1"/>
    <col min="5888" max="5888" width="76.85546875" style="20"/>
    <col min="5889" max="5889" width="7.28515625" style="20" customWidth="1"/>
    <col min="5890" max="5890" width="6.140625" style="20" bestFit="1" customWidth="1"/>
    <col min="5891" max="5891" width="78" style="20" customWidth="1"/>
    <col min="5892" max="5892" width="20.7109375" style="20" customWidth="1"/>
    <col min="5893" max="5893" width="26" style="20" customWidth="1"/>
    <col min="5894" max="5894" width="37" style="20" bestFit="1" customWidth="1"/>
    <col min="5895" max="5903" width="0" style="20" hidden="1" customWidth="1"/>
    <col min="5904" max="5906" width="22.7109375" style="20" bestFit="1" customWidth="1"/>
    <col min="5907" max="5907" width="25.28515625" style="20" bestFit="1" customWidth="1"/>
    <col min="5908" max="5908" width="21" style="20" bestFit="1" customWidth="1"/>
    <col min="5909" max="5909" width="8.28515625" style="20" customWidth="1"/>
    <col min="5910" max="5910" width="19" style="20" bestFit="1" customWidth="1"/>
    <col min="5911" max="5911" width="20.5703125" style="20" bestFit="1" customWidth="1"/>
    <col min="5912" max="5912" width="19" style="20" customWidth="1"/>
    <col min="5913" max="6119" width="11.42578125" style="20" customWidth="1"/>
    <col min="6120" max="6122" width="7.28515625" style="20" customWidth="1"/>
    <col min="6123" max="6123" width="0" style="20" hidden="1" customWidth="1"/>
    <col min="6124" max="6124" width="7.28515625" style="20" customWidth="1"/>
    <col min="6125" max="6125" width="66.140625" style="20" customWidth="1"/>
    <col min="6126" max="6126" width="0" style="20" hidden="1" customWidth="1"/>
    <col min="6127" max="6127" width="28" style="20" customWidth="1"/>
    <col min="6128" max="6128" width="32.140625" style="20" customWidth="1"/>
    <col min="6129" max="6129" width="39.85546875" style="20" bestFit="1" customWidth="1"/>
    <col min="6130" max="6130" width="0" style="20" hidden="1" customWidth="1"/>
    <col min="6131" max="6131" width="7.28515625" style="20" customWidth="1"/>
    <col min="6132" max="6132" width="0" style="20" hidden="1" customWidth="1"/>
    <col min="6133" max="6133" width="7.28515625" style="20" customWidth="1"/>
    <col min="6134" max="6134" width="59.5703125" style="20" customWidth="1"/>
    <col min="6135" max="6135" width="0" style="20" hidden="1" customWidth="1"/>
    <col min="6136" max="6136" width="23.85546875" style="20" customWidth="1"/>
    <col min="6137" max="6137" width="27.42578125" style="20" customWidth="1"/>
    <col min="6138" max="6138" width="28" style="20" customWidth="1"/>
    <col min="6139" max="6141" width="0" style="20" hidden="1" customWidth="1"/>
    <col min="6142" max="6142" width="7.28515625" style="20" customWidth="1"/>
    <col min="6143" max="6143" width="6.140625" style="20" bestFit="1" customWidth="1"/>
    <col min="6144" max="6144" width="76.85546875" style="20"/>
    <col min="6145" max="6145" width="7.28515625" style="20" customWidth="1"/>
    <col min="6146" max="6146" width="6.140625" style="20" bestFit="1" customWidth="1"/>
    <col min="6147" max="6147" width="78" style="20" customWidth="1"/>
    <col min="6148" max="6148" width="20.7109375" style="20" customWidth="1"/>
    <col min="6149" max="6149" width="26" style="20" customWidth="1"/>
    <col min="6150" max="6150" width="37" style="20" bestFit="1" customWidth="1"/>
    <col min="6151" max="6159" width="0" style="20" hidden="1" customWidth="1"/>
    <col min="6160" max="6162" width="22.7109375" style="20" bestFit="1" customWidth="1"/>
    <col min="6163" max="6163" width="25.28515625" style="20" bestFit="1" customWidth="1"/>
    <col min="6164" max="6164" width="21" style="20" bestFit="1" customWidth="1"/>
    <col min="6165" max="6165" width="8.28515625" style="20" customWidth="1"/>
    <col min="6166" max="6166" width="19" style="20" bestFit="1" customWidth="1"/>
    <col min="6167" max="6167" width="20.5703125" style="20" bestFit="1" customWidth="1"/>
    <col min="6168" max="6168" width="19" style="20" customWidth="1"/>
    <col min="6169" max="6375" width="11.42578125" style="20" customWidth="1"/>
    <col min="6376" max="6378" width="7.28515625" style="20" customWidth="1"/>
    <col min="6379" max="6379" width="0" style="20" hidden="1" customWidth="1"/>
    <col min="6380" max="6380" width="7.28515625" style="20" customWidth="1"/>
    <col min="6381" max="6381" width="66.140625" style="20" customWidth="1"/>
    <col min="6382" max="6382" width="0" style="20" hidden="1" customWidth="1"/>
    <col min="6383" max="6383" width="28" style="20" customWidth="1"/>
    <col min="6384" max="6384" width="32.140625" style="20" customWidth="1"/>
    <col min="6385" max="6385" width="39.85546875" style="20" bestFit="1" customWidth="1"/>
    <col min="6386" max="6386" width="0" style="20" hidden="1" customWidth="1"/>
    <col min="6387" max="6387" width="7.28515625" style="20" customWidth="1"/>
    <col min="6388" max="6388" width="0" style="20" hidden="1" customWidth="1"/>
    <col min="6389" max="6389" width="7.28515625" style="20" customWidth="1"/>
    <col min="6390" max="6390" width="59.5703125" style="20" customWidth="1"/>
    <col min="6391" max="6391" width="0" style="20" hidden="1" customWidth="1"/>
    <col min="6392" max="6392" width="23.85546875" style="20" customWidth="1"/>
    <col min="6393" max="6393" width="27.42578125" style="20" customWidth="1"/>
    <col min="6394" max="6394" width="28" style="20" customWidth="1"/>
    <col min="6395" max="6397" width="0" style="20" hidden="1" customWidth="1"/>
    <col min="6398" max="6398" width="7.28515625" style="20" customWidth="1"/>
    <col min="6399" max="6399" width="6.140625" style="20" bestFit="1" customWidth="1"/>
    <col min="6400" max="6400" width="76.85546875" style="20"/>
    <col min="6401" max="6401" width="7.28515625" style="20" customWidth="1"/>
    <col min="6402" max="6402" width="6.140625" style="20" bestFit="1" customWidth="1"/>
    <col min="6403" max="6403" width="78" style="20" customWidth="1"/>
    <col min="6404" max="6404" width="20.7109375" style="20" customWidth="1"/>
    <col min="6405" max="6405" width="26" style="20" customWidth="1"/>
    <col min="6406" max="6406" width="37" style="20" bestFit="1" customWidth="1"/>
    <col min="6407" max="6415" width="0" style="20" hidden="1" customWidth="1"/>
    <col min="6416" max="6418" width="22.7109375" style="20" bestFit="1" customWidth="1"/>
    <col min="6419" max="6419" width="25.28515625" style="20" bestFit="1" customWidth="1"/>
    <col min="6420" max="6420" width="21" style="20" bestFit="1" customWidth="1"/>
    <col min="6421" max="6421" width="8.28515625" style="20" customWidth="1"/>
    <col min="6422" max="6422" width="19" style="20" bestFit="1" customWidth="1"/>
    <col min="6423" max="6423" width="20.5703125" style="20" bestFit="1" customWidth="1"/>
    <col min="6424" max="6424" width="19" style="20" customWidth="1"/>
    <col min="6425" max="6631" width="11.42578125" style="20" customWidth="1"/>
    <col min="6632" max="6634" width="7.28515625" style="20" customWidth="1"/>
    <col min="6635" max="6635" width="0" style="20" hidden="1" customWidth="1"/>
    <col min="6636" max="6636" width="7.28515625" style="20" customWidth="1"/>
    <col min="6637" max="6637" width="66.140625" style="20" customWidth="1"/>
    <col min="6638" max="6638" width="0" style="20" hidden="1" customWidth="1"/>
    <col min="6639" max="6639" width="28" style="20" customWidth="1"/>
    <col min="6640" max="6640" width="32.140625" style="20" customWidth="1"/>
    <col min="6641" max="6641" width="39.85546875" style="20" bestFit="1" customWidth="1"/>
    <col min="6642" max="6642" width="0" style="20" hidden="1" customWidth="1"/>
    <col min="6643" max="6643" width="7.28515625" style="20" customWidth="1"/>
    <col min="6644" max="6644" width="0" style="20" hidden="1" customWidth="1"/>
    <col min="6645" max="6645" width="7.28515625" style="20" customWidth="1"/>
    <col min="6646" max="6646" width="59.5703125" style="20" customWidth="1"/>
    <col min="6647" max="6647" width="0" style="20" hidden="1" customWidth="1"/>
    <col min="6648" max="6648" width="23.85546875" style="20" customWidth="1"/>
    <col min="6649" max="6649" width="27.42578125" style="20" customWidth="1"/>
    <col min="6650" max="6650" width="28" style="20" customWidth="1"/>
    <col min="6651" max="6653" width="0" style="20" hidden="1" customWidth="1"/>
    <col min="6654" max="6654" width="7.28515625" style="20" customWidth="1"/>
    <col min="6655" max="6655" width="6.140625" style="20" bestFit="1" customWidth="1"/>
    <col min="6656" max="6656" width="76.85546875" style="20"/>
    <col min="6657" max="6657" width="7.28515625" style="20" customWidth="1"/>
    <col min="6658" max="6658" width="6.140625" style="20" bestFit="1" customWidth="1"/>
    <col min="6659" max="6659" width="78" style="20" customWidth="1"/>
    <col min="6660" max="6660" width="20.7109375" style="20" customWidth="1"/>
    <col min="6661" max="6661" width="26" style="20" customWidth="1"/>
    <col min="6662" max="6662" width="37" style="20" bestFit="1" customWidth="1"/>
    <col min="6663" max="6671" width="0" style="20" hidden="1" customWidth="1"/>
    <col min="6672" max="6674" width="22.7109375" style="20" bestFit="1" customWidth="1"/>
    <col min="6675" max="6675" width="25.28515625" style="20" bestFit="1" customWidth="1"/>
    <col min="6676" max="6676" width="21" style="20" bestFit="1" customWidth="1"/>
    <col min="6677" max="6677" width="8.28515625" style="20" customWidth="1"/>
    <col min="6678" max="6678" width="19" style="20" bestFit="1" customWidth="1"/>
    <col min="6679" max="6679" width="20.5703125" style="20" bestFit="1" customWidth="1"/>
    <col min="6680" max="6680" width="19" style="20" customWidth="1"/>
    <col min="6681" max="6887" width="11.42578125" style="20" customWidth="1"/>
    <col min="6888" max="6890" width="7.28515625" style="20" customWidth="1"/>
    <col min="6891" max="6891" width="0" style="20" hidden="1" customWidth="1"/>
    <col min="6892" max="6892" width="7.28515625" style="20" customWidth="1"/>
    <col min="6893" max="6893" width="66.140625" style="20" customWidth="1"/>
    <col min="6894" max="6894" width="0" style="20" hidden="1" customWidth="1"/>
    <col min="6895" max="6895" width="28" style="20" customWidth="1"/>
    <col min="6896" max="6896" width="32.140625" style="20" customWidth="1"/>
    <col min="6897" max="6897" width="39.85546875" style="20" bestFit="1" customWidth="1"/>
    <col min="6898" max="6898" width="0" style="20" hidden="1" customWidth="1"/>
    <col min="6899" max="6899" width="7.28515625" style="20" customWidth="1"/>
    <col min="6900" max="6900" width="0" style="20" hidden="1" customWidth="1"/>
    <col min="6901" max="6901" width="7.28515625" style="20" customWidth="1"/>
    <col min="6902" max="6902" width="59.5703125" style="20" customWidth="1"/>
    <col min="6903" max="6903" width="0" style="20" hidden="1" customWidth="1"/>
    <col min="6904" max="6904" width="23.85546875" style="20" customWidth="1"/>
    <col min="6905" max="6905" width="27.42578125" style="20" customWidth="1"/>
    <col min="6906" max="6906" width="28" style="20" customWidth="1"/>
    <col min="6907" max="6909" width="0" style="20" hidden="1" customWidth="1"/>
    <col min="6910" max="6910" width="7.28515625" style="20" customWidth="1"/>
    <col min="6911" max="6911" width="6.140625" style="20" bestFit="1" customWidth="1"/>
    <col min="6912" max="6912" width="76.85546875" style="20"/>
    <col min="6913" max="6913" width="7.28515625" style="20" customWidth="1"/>
    <col min="6914" max="6914" width="6.140625" style="20" bestFit="1" customWidth="1"/>
    <col min="6915" max="6915" width="78" style="20" customWidth="1"/>
    <col min="6916" max="6916" width="20.7109375" style="20" customWidth="1"/>
    <col min="6917" max="6917" width="26" style="20" customWidth="1"/>
    <col min="6918" max="6918" width="37" style="20" bestFit="1" customWidth="1"/>
    <col min="6919" max="6927" width="0" style="20" hidden="1" customWidth="1"/>
    <col min="6928" max="6930" width="22.7109375" style="20" bestFit="1" customWidth="1"/>
    <col min="6931" max="6931" width="25.28515625" style="20" bestFit="1" customWidth="1"/>
    <col min="6932" max="6932" width="21" style="20" bestFit="1" customWidth="1"/>
    <col min="6933" max="6933" width="8.28515625" style="20" customWidth="1"/>
    <col min="6934" max="6934" width="19" style="20" bestFit="1" customWidth="1"/>
    <col min="6935" max="6935" width="20.5703125" style="20" bestFit="1" customWidth="1"/>
    <col min="6936" max="6936" width="19" style="20" customWidth="1"/>
    <col min="6937" max="7143" width="11.42578125" style="20" customWidth="1"/>
    <col min="7144" max="7146" width="7.28515625" style="20" customWidth="1"/>
    <col min="7147" max="7147" width="0" style="20" hidden="1" customWidth="1"/>
    <col min="7148" max="7148" width="7.28515625" style="20" customWidth="1"/>
    <col min="7149" max="7149" width="66.140625" style="20" customWidth="1"/>
    <col min="7150" max="7150" width="0" style="20" hidden="1" customWidth="1"/>
    <col min="7151" max="7151" width="28" style="20" customWidth="1"/>
    <col min="7152" max="7152" width="32.140625" style="20" customWidth="1"/>
    <col min="7153" max="7153" width="39.85546875" style="20" bestFit="1" customWidth="1"/>
    <col min="7154" max="7154" width="0" style="20" hidden="1" customWidth="1"/>
    <col min="7155" max="7155" width="7.28515625" style="20" customWidth="1"/>
    <col min="7156" max="7156" width="0" style="20" hidden="1" customWidth="1"/>
    <col min="7157" max="7157" width="7.28515625" style="20" customWidth="1"/>
    <col min="7158" max="7158" width="59.5703125" style="20" customWidth="1"/>
    <col min="7159" max="7159" width="0" style="20" hidden="1" customWidth="1"/>
    <col min="7160" max="7160" width="23.85546875" style="20" customWidth="1"/>
    <col min="7161" max="7161" width="27.42578125" style="20" customWidth="1"/>
    <col min="7162" max="7162" width="28" style="20" customWidth="1"/>
    <col min="7163" max="7165" width="0" style="20" hidden="1" customWidth="1"/>
    <col min="7166" max="7166" width="7.28515625" style="20" customWidth="1"/>
    <col min="7167" max="7167" width="6.140625" style="20" bestFit="1" customWidth="1"/>
    <col min="7168" max="7168" width="76.85546875" style="20"/>
    <col min="7169" max="7169" width="7.28515625" style="20" customWidth="1"/>
    <col min="7170" max="7170" width="6.140625" style="20" bestFit="1" customWidth="1"/>
    <col min="7171" max="7171" width="78" style="20" customWidth="1"/>
    <col min="7172" max="7172" width="20.7109375" style="20" customWidth="1"/>
    <col min="7173" max="7173" width="26" style="20" customWidth="1"/>
    <col min="7174" max="7174" width="37" style="20" bestFit="1" customWidth="1"/>
    <col min="7175" max="7183" width="0" style="20" hidden="1" customWidth="1"/>
    <col min="7184" max="7186" width="22.7109375" style="20" bestFit="1" customWidth="1"/>
    <col min="7187" max="7187" width="25.28515625" style="20" bestFit="1" customWidth="1"/>
    <col min="7188" max="7188" width="21" style="20" bestFit="1" customWidth="1"/>
    <col min="7189" max="7189" width="8.28515625" style="20" customWidth="1"/>
    <col min="7190" max="7190" width="19" style="20" bestFit="1" customWidth="1"/>
    <col min="7191" max="7191" width="20.5703125" style="20" bestFit="1" customWidth="1"/>
    <col min="7192" max="7192" width="19" style="20" customWidth="1"/>
    <col min="7193" max="7399" width="11.42578125" style="20" customWidth="1"/>
    <col min="7400" max="7402" width="7.28515625" style="20" customWidth="1"/>
    <col min="7403" max="7403" width="0" style="20" hidden="1" customWidth="1"/>
    <col min="7404" max="7404" width="7.28515625" style="20" customWidth="1"/>
    <col min="7405" max="7405" width="66.140625" style="20" customWidth="1"/>
    <col min="7406" max="7406" width="0" style="20" hidden="1" customWidth="1"/>
    <col min="7407" max="7407" width="28" style="20" customWidth="1"/>
    <col min="7408" max="7408" width="32.140625" style="20" customWidth="1"/>
    <col min="7409" max="7409" width="39.85546875" style="20" bestFit="1" customWidth="1"/>
    <col min="7410" max="7410" width="0" style="20" hidden="1" customWidth="1"/>
    <col min="7411" max="7411" width="7.28515625" style="20" customWidth="1"/>
    <col min="7412" max="7412" width="0" style="20" hidden="1" customWidth="1"/>
    <col min="7413" max="7413" width="7.28515625" style="20" customWidth="1"/>
    <col min="7414" max="7414" width="59.5703125" style="20" customWidth="1"/>
    <col min="7415" max="7415" width="0" style="20" hidden="1" customWidth="1"/>
    <col min="7416" max="7416" width="23.85546875" style="20" customWidth="1"/>
    <col min="7417" max="7417" width="27.42578125" style="20" customWidth="1"/>
    <col min="7418" max="7418" width="28" style="20" customWidth="1"/>
    <col min="7419" max="7421" width="0" style="20" hidden="1" customWidth="1"/>
    <col min="7422" max="7422" width="7.28515625" style="20" customWidth="1"/>
    <col min="7423" max="7423" width="6.140625" style="20" bestFit="1" customWidth="1"/>
    <col min="7424" max="7424" width="76.85546875" style="20"/>
    <col min="7425" max="7425" width="7.28515625" style="20" customWidth="1"/>
    <col min="7426" max="7426" width="6.140625" style="20" bestFit="1" customWidth="1"/>
    <col min="7427" max="7427" width="78" style="20" customWidth="1"/>
    <col min="7428" max="7428" width="20.7109375" style="20" customWidth="1"/>
    <col min="7429" max="7429" width="26" style="20" customWidth="1"/>
    <col min="7430" max="7430" width="37" style="20" bestFit="1" customWidth="1"/>
    <col min="7431" max="7439" width="0" style="20" hidden="1" customWidth="1"/>
    <col min="7440" max="7442" width="22.7109375" style="20" bestFit="1" customWidth="1"/>
    <col min="7443" max="7443" width="25.28515625" style="20" bestFit="1" customWidth="1"/>
    <col min="7444" max="7444" width="21" style="20" bestFit="1" customWidth="1"/>
    <col min="7445" max="7445" width="8.28515625" style="20" customWidth="1"/>
    <col min="7446" max="7446" width="19" style="20" bestFit="1" customWidth="1"/>
    <col min="7447" max="7447" width="20.5703125" style="20" bestFit="1" customWidth="1"/>
    <col min="7448" max="7448" width="19" style="20" customWidth="1"/>
    <col min="7449" max="7655" width="11.42578125" style="20" customWidth="1"/>
    <col min="7656" max="7658" width="7.28515625" style="20" customWidth="1"/>
    <col min="7659" max="7659" width="0" style="20" hidden="1" customWidth="1"/>
    <col min="7660" max="7660" width="7.28515625" style="20" customWidth="1"/>
    <col min="7661" max="7661" width="66.140625" style="20" customWidth="1"/>
    <col min="7662" max="7662" width="0" style="20" hidden="1" customWidth="1"/>
    <col min="7663" max="7663" width="28" style="20" customWidth="1"/>
    <col min="7664" max="7664" width="32.140625" style="20" customWidth="1"/>
    <col min="7665" max="7665" width="39.85546875" style="20" bestFit="1" customWidth="1"/>
    <col min="7666" max="7666" width="0" style="20" hidden="1" customWidth="1"/>
    <col min="7667" max="7667" width="7.28515625" style="20" customWidth="1"/>
    <col min="7668" max="7668" width="0" style="20" hidden="1" customWidth="1"/>
    <col min="7669" max="7669" width="7.28515625" style="20" customWidth="1"/>
    <col min="7670" max="7670" width="59.5703125" style="20" customWidth="1"/>
    <col min="7671" max="7671" width="0" style="20" hidden="1" customWidth="1"/>
    <col min="7672" max="7672" width="23.85546875" style="20" customWidth="1"/>
    <col min="7673" max="7673" width="27.42578125" style="20" customWidth="1"/>
    <col min="7674" max="7674" width="28" style="20" customWidth="1"/>
    <col min="7675" max="7677" width="0" style="20" hidden="1" customWidth="1"/>
    <col min="7678" max="7678" width="7.28515625" style="20" customWidth="1"/>
    <col min="7679" max="7679" width="6.140625" style="20" bestFit="1" customWidth="1"/>
    <col min="7680" max="7680" width="76.85546875" style="20"/>
    <col min="7681" max="7681" width="7.28515625" style="20" customWidth="1"/>
    <col min="7682" max="7682" width="6.140625" style="20" bestFit="1" customWidth="1"/>
    <col min="7683" max="7683" width="78" style="20" customWidth="1"/>
    <col min="7684" max="7684" width="20.7109375" style="20" customWidth="1"/>
    <col min="7685" max="7685" width="26" style="20" customWidth="1"/>
    <col min="7686" max="7686" width="37" style="20" bestFit="1" customWidth="1"/>
    <col min="7687" max="7695" width="0" style="20" hidden="1" customWidth="1"/>
    <col min="7696" max="7698" width="22.7109375" style="20" bestFit="1" customWidth="1"/>
    <col min="7699" max="7699" width="25.28515625" style="20" bestFit="1" customWidth="1"/>
    <col min="7700" max="7700" width="21" style="20" bestFit="1" customWidth="1"/>
    <col min="7701" max="7701" width="8.28515625" style="20" customWidth="1"/>
    <col min="7702" max="7702" width="19" style="20" bestFit="1" customWidth="1"/>
    <col min="7703" max="7703" width="20.5703125" style="20" bestFit="1" customWidth="1"/>
    <col min="7704" max="7704" width="19" style="20" customWidth="1"/>
    <col min="7705" max="7911" width="11.42578125" style="20" customWidth="1"/>
    <col min="7912" max="7914" width="7.28515625" style="20" customWidth="1"/>
    <col min="7915" max="7915" width="0" style="20" hidden="1" customWidth="1"/>
    <col min="7916" max="7916" width="7.28515625" style="20" customWidth="1"/>
    <col min="7917" max="7917" width="66.140625" style="20" customWidth="1"/>
    <col min="7918" max="7918" width="0" style="20" hidden="1" customWidth="1"/>
    <col min="7919" max="7919" width="28" style="20" customWidth="1"/>
    <col min="7920" max="7920" width="32.140625" style="20" customWidth="1"/>
    <col min="7921" max="7921" width="39.85546875" style="20" bestFit="1" customWidth="1"/>
    <col min="7922" max="7922" width="0" style="20" hidden="1" customWidth="1"/>
    <col min="7923" max="7923" width="7.28515625" style="20" customWidth="1"/>
    <col min="7924" max="7924" width="0" style="20" hidden="1" customWidth="1"/>
    <col min="7925" max="7925" width="7.28515625" style="20" customWidth="1"/>
    <col min="7926" max="7926" width="59.5703125" style="20" customWidth="1"/>
    <col min="7927" max="7927" width="0" style="20" hidden="1" customWidth="1"/>
    <col min="7928" max="7928" width="23.85546875" style="20" customWidth="1"/>
    <col min="7929" max="7929" width="27.42578125" style="20" customWidth="1"/>
    <col min="7930" max="7930" width="28" style="20" customWidth="1"/>
    <col min="7931" max="7933" width="0" style="20" hidden="1" customWidth="1"/>
    <col min="7934" max="7934" width="7.28515625" style="20" customWidth="1"/>
    <col min="7935" max="7935" width="6.140625" style="20" bestFit="1" customWidth="1"/>
    <col min="7936" max="7936" width="76.85546875" style="20"/>
    <col min="7937" max="7937" width="7.28515625" style="20" customWidth="1"/>
    <col min="7938" max="7938" width="6.140625" style="20" bestFit="1" customWidth="1"/>
    <col min="7939" max="7939" width="78" style="20" customWidth="1"/>
    <col min="7940" max="7940" width="20.7109375" style="20" customWidth="1"/>
    <col min="7941" max="7941" width="26" style="20" customWidth="1"/>
    <col min="7942" max="7942" width="37" style="20" bestFit="1" customWidth="1"/>
    <col min="7943" max="7951" width="0" style="20" hidden="1" customWidth="1"/>
    <col min="7952" max="7954" width="22.7109375" style="20" bestFit="1" customWidth="1"/>
    <col min="7955" max="7955" width="25.28515625" style="20" bestFit="1" customWidth="1"/>
    <col min="7956" max="7956" width="21" style="20" bestFit="1" customWidth="1"/>
    <col min="7957" max="7957" width="8.28515625" style="20" customWidth="1"/>
    <col min="7958" max="7958" width="19" style="20" bestFit="1" customWidth="1"/>
    <col min="7959" max="7959" width="20.5703125" style="20" bestFit="1" customWidth="1"/>
    <col min="7960" max="7960" width="19" style="20" customWidth="1"/>
    <col min="7961" max="8167" width="11.42578125" style="20" customWidth="1"/>
    <col min="8168" max="8170" width="7.28515625" style="20" customWidth="1"/>
    <col min="8171" max="8171" width="0" style="20" hidden="1" customWidth="1"/>
    <col min="8172" max="8172" width="7.28515625" style="20" customWidth="1"/>
    <col min="8173" max="8173" width="66.140625" style="20" customWidth="1"/>
    <col min="8174" max="8174" width="0" style="20" hidden="1" customWidth="1"/>
    <col min="8175" max="8175" width="28" style="20" customWidth="1"/>
    <col min="8176" max="8176" width="32.140625" style="20" customWidth="1"/>
    <col min="8177" max="8177" width="39.85546875" style="20" bestFit="1" customWidth="1"/>
    <col min="8178" max="8178" width="0" style="20" hidden="1" customWidth="1"/>
    <col min="8179" max="8179" width="7.28515625" style="20" customWidth="1"/>
    <col min="8180" max="8180" width="0" style="20" hidden="1" customWidth="1"/>
    <col min="8181" max="8181" width="7.28515625" style="20" customWidth="1"/>
    <col min="8182" max="8182" width="59.5703125" style="20" customWidth="1"/>
    <col min="8183" max="8183" width="0" style="20" hidden="1" customWidth="1"/>
    <col min="8184" max="8184" width="23.85546875" style="20" customWidth="1"/>
    <col min="8185" max="8185" width="27.42578125" style="20" customWidth="1"/>
    <col min="8186" max="8186" width="28" style="20" customWidth="1"/>
    <col min="8187" max="8189" width="0" style="20" hidden="1" customWidth="1"/>
    <col min="8190" max="8190" width="7.28515625" style="20" customWidth="1"/>
    <col min="8191" max="8191" width="6.140625" style="20" bestFit="1" customWidth="1"/>
    <col min="8192" max="8192" width="76.85546875" style="20"/>
    <col min="8193" max="8193" width="7.28515625" style="20" customWidth="1"/>
    <col min="8194" max="8194" width="6.140625" style="20" bestFit="1" customWidth="1"/>
    <col min="8195" max="8195" width="78" style="20" customWidth="1"/>
    <col min="8196" max="8196" width="20.7109375" style="20" customWidth="1"/>
    <col min="8197" max="8197" width="26" style="20" customWidth="1"/>
    <col min="8198" max="8198" width="37" style="20" bestFit="1" customWidth="1"/>
    <col min="8199" max="8207" width="0" style="20" hidden="1" customWidth="1"/>
    <col min="8208" max="8210" width="22.7109375" style="20" bestFit="1" customWidth="1"/>
    <col min="8211" max="8211" width="25.28515625" style="20" bestFit="1" customWidth="1"/>
    <col min="8212" max="8212" width="21" style="20" bestFit="1" customWidth="1"/>
    <col min="8213" max="8213" width="8.28515625" style="20" customWidth="1"/>
    <col min="8214" max="8214" width="19" style="20" bestFit="1" customWidth="1"/>
    <col min="8215" max="8215" width="20.5703125" style="20" bestFit="1" customWidth="1"/>
    <col min="8216" max="8216" width="19" style="20" customWidth="1"/>
    <col min="8217" max="8423" width="11.42578125" style="20" customWidth="1"/>
    <col min="8424" max="8426" width="7.28515625" style="20" customWidth="1"/>
    <col min="8427" max="8427" width="0" style="20" hidden="1" customWidth="1"/>
    <col min="8428" max="8428" width="7.28515625" style="20" customWidth="1"/>
    <col min="8429" max="8429" width="66.140625" style="20" customWidth="1"/>
    <col min="8430" max="8430" width="0" style="20" hidden="1" customWidth="1"/>
    <col min="8431" max="8431" width="28" style="20" customWidth="1"/>
    <col min="8432" max="8432" width="32.140625" style="20" customWidth="1"/>
    <col min="8433" max="8433" width="39.85546875" style="20" bestFit="1" customWidth="1"/>
    <col min="8434" max="8434" width="0" style="20" hidden="1" customWidth="1"/>
    <col min="8435" max="8435" width="7.28515625" style="20" customWidth="1"/>
    <col min="8436" max="8436" width="0" style="20" hidden="1" customWidth="1"/>
    <col min="8437" max="8437" width="7.28515625" style="20" customWidth="1"/>
    <col min="8438" max="8438" width="59.5703125" style="20" customWidth="1"/>
    <col min="8439" max="8439" width="0" style="20" hidden="1" customWidth="1"/>
    <col min="8440" max="8440" width="23.85546875" style="20" customWidth="1"/>
    <col min="8441" max="8441" width="27.42578125" style="20" customWidth="1"/>
    <col min="8442" max="8442" width="28" style="20" customWidth="1"/>
    <col min="8443" max="8445" width="0" style="20" hidden="1" customWidth="1"/>
    <col min="8446" max="8446" width="7.28515625" style="20" customWidth="1"/>
    <col min="8447" max="8447" width="6.140625" style="20" bestFit="1" customWidth="1"/>
    <col min="8448" max="8448" width="76.85546875" style="20"/>
    <col min="8449" max="8449" width="7.28515625" style="20" customWidth="1"/>
    <col min="8450" max="8450" width="6.140625" style="20" bestFit="1" customWidth="1"/>
    <col min="8451" max="8451" width="78" style="20" customWidth="1"/>
    <col min="8452" max="8452" width="20.7109375" style="20" customWidth="1"/>
    <col min="8453" max="8453" width="26" style="20" customWidth="1"/>
    <col min="8454" max="8454" width="37" style="20" bestFit="1" customWidth="1"/>
    <col min="8455" max="8463" width="0" style="20" hidden="1" customWidth="1"/>
    <col min="8464" max="8466" width="22.7109375" style="20" bestFit="1" customWidth="1"/>
    <col min="8467" max="8467" width="25.28515625" style="20" bestFit="1" customWidth="1"/>
    <col min="8468" max="8468" width="21" style="20" bestFit="1" customWidth="1"/>
    <col min="8469" max="8469" width="8.28515625" style="20" customWidth="1"/>
    <col min="8470" max="8470" width="19" style="20" bestFit="1" customWidth="1"/>
    <col min="8471" max="8471" width="20.5703125" style="20" bestFit="1" customWidth="1"/>
    <col min="8472" max="8472" width="19" style="20" customWidth="1"/>
    <col min="8473" max="8679" width="11.42578125" style="20" customWidth="1"/>
    <col min="8680" max="8682" width="7.28515625" style="20" customWidth="1"/>
    <col min="8683" max="8683" width="0" style="20" hidden="1" customWidth="1"/>
    <col min="8684" max="8684" width="7.28515625" style="20" customWidth="1"/>
    <col min="8685" max="8685" width="66.140625" style="20" customWidth="1"/>
    <col min="8686" max="8686" width="0" style="20" hidden="1" customWidth="1"/>
    <col min="8687" max="8687" width="28" style="20" customWidth="1"/>
    <col min="8688" max="8688" width="32.140625" style="20" customWidth="1"/>
    <col min="8689" max="8689" width="39.85546875" style="20" bestFit="1" customWidth="1"/>
    <col min="8690" max="8690" width="0" style="20" hidden="1" customWidth="1"/>
    <col min="8691" max="8691" width="7.28515625" style="20" customWidth="1"/>
    <col min="8692" max="8692" width="0" style="20" hidden="1" customWidth="1"/>
    <col min="8693" max="8693" width="7.28515625" style="20" customWidth="1"/>
    <col min="8694" max="8694" width="59.5703125" style="20" customWidth="1"/>
    <col min="8695" max="8695" width="0" style="20" hidden="1" customWidth="1"/>
    <col min="8696" max="8696" width="23.85546875" style="20" customWidth="1"/>
    <col min="8697" max="8697" width="27.42578125" style="20" customWidth="1"/>
    <col min="8698" max="8698" width="28" style="20" customWidth="1"/>
    <col min="8699" max="8701" width="0" style="20" hidden="1" customWidth="1"/>
    <col min="8702" max="8702" width="7.28515625" style="20" customWidth="1"/>
    <col min="8703" max="8703" width="6.140625" style="20" bestFit="1" customWidth="1"/>
    <col min="8704" max="8704" width="76.85546875" style="20"/>
    <col min="8705" max="8705" width="7.28515625" style="20" customWidth="1"/>
    <col min="8706" max="8706" width="6.140625" style="20" bestFit="1" customWidth="1"/>
    <col min="8707" max="8707" width="78" style="20" customWidth="1"/>
    <col min="8708" max="8708" width="20.7109375" style="20" customWidth="1"/>
    <col min="8709" max="8709" width="26" style="20" customWidth="1"/>
    <col min="8710" max="8710" width="37" style="20" bestFit="1" customWidth="1"/>
    <col min="8711" max="8719" width="0" style="20" hidden="1" customWidth="1"/>
    <col min="8720" max="8722" width="22.7109375" style="20" bestFit="1" customWidth="1"/>
    <col min="8723" max="8723" width="25.28515625" style="20" bestFit="1" customWidth="1"/>
    <col min="8724" max="8724" width="21" style="20" bestFit="1" customWidth="1"/>
    <col min="8725" max="8725" width="8.28515625" style="20" customWidth="1"/>
    <col min="8726" max="8726" width="19" style="20" bestFit="1" customWidth="1"/>
    <col min="8727" max="8727" width="20.5703125" style="20" bestFit="1" customWidth="1"/>
    <col min="8728" max="8728" width="19" style="20" customWidth="1"/>
    <col min="8729" max="8935" width="11.42578125" style="20" customWidth="1"/>
    <col min="8936" max="8938" width="7.28515625" style="20" customWidth="1"/>
    <col min="8939" max="8939" width="0" style="20" hidden="1" customWidth="1"/>
    <col min="8940" max="8940" width="7.28515625" style="20" customWidth="1"/>
    <col min="8941" max="8941" width="66.140625" style="20" customWidth="1"/>
    <col min="8942" max="8942" width="0" style="20" hidden="1" customWidth="1"/>
    <col min="8943" max="8943" width="28" style="20" customWidth="1"/>
    <col min="8944" max="8944" width="32.140625" style="20" customWidth="1"/>
    <col min="8945" max="8945" width="39.85546875" style="20" bestFit="1" customWidth="1"/>
    <col min="8946" max="8946" width="0" style="20" hidden="1" customWidth="1"/>
    <col min="8947" max="8947" width="7.28515625" style="20" customWidth="1"/>
    <col min="8948" max="8948" width="0" style="20" hidden="1" customWidth="1"/>
    <col min="8949" max="8949" width="7.28515625" style="20" customWidth="1"/>
    <col min="8950" max="8950" width="59.5703125" style="20" customWidth="1"/>
    <col min="8951" max="8951" width="0" style="20" hidden="1" customWidth="1"/>
    <col min="8952" max="8952" width="23.85546875" style="20" customWidth="1"/>
    <col min="8953" max="8953" width="27.42578125" style="20" customWidth="1"/>
    <col min="8954" max="8954" width="28" style="20" customWidth="1"/>
    <col min="8955" max="8957" width="0" style="20" hidden="1" customWidth="1"/>
    <col min="8958" max="8958" width="7.28515625" style="20" customWidth="1"/>
    <col min="8959" max="8959" width="6.140625" style="20" bestFit="1" customWidth="1"/>
    <col min="8960" max="8960" width="76.85546875" style="20"/>
    <col min="8961" max="8961" width="7.28515625" style="20" customWidth="1"/>
    <col min="8962" max="8962" width="6.140625" style="20" bestFit="1" customWidth="1"/>
    <col min="8963" max="8963" width="78" style="20" customWidth="1"/>
    <col min="8964" max="8964" width="20.7109375" style="20" customWidth="1"/>
    <col min="8965" max="8965" width="26" style="20" customWidth="1"/>
    <col min="8966" max="8966" width="37" style="20" bestFit="1" customWidth="1"/>
    <col min="8967" max="8975" width="0" style="20" hidden="1" customWidth="1"/>
    <col min="8976" max="8978" width="22.7109375" style="20" bestFit="1" customWidth="1"/>
    <col min="8979" max="8979" width="25.28515625" style="20" bestFit="1" customWidth="1"/>
    <col min="8980" max="8980" width="21" style="20" bestFit="1" customWidth="1"/>
    <col min="8981" max="8981" width="8.28515625" style="20" customWidth="1"/>
    <col min="8982" max="8982" width="19" style="20" bestFit="1" customWidth="1"/>
    <col min="8983" max="8983" width="20.5703125" style="20" bestFit="1" customWidth="1"/>
    <col min="8984" max="8984" width="19" style="20" customWidth="1"/>
    <col min="8985" max="9191" width="11.42578125" style="20" customWidth="1"/>
    <col min="9192" max="9194" width="7.28515625" style="20" customWidth="1"/>
    <col min="9195" max="9195" width="0" style="20" hidden="1" customWidth="1"/>
    <col min="9196" max="9196" width="7.28515625" style="20" customWidth="1"/>
    <col min="9197" max="9197" width="66.140625" style="20" customWidth="1"/>
    <col min="9198" max="9198" width="0" style="20" hidden="1" customWidth="1"/>
    <col min="9199" max="9199" width="28" style="20" customWidth="1"/>
    <col min="9200" max="9200" width="32.140625" style="20" customWidth="1"/>
    <col min="9201" max="9201" width="39.85546875" style="20" bestFit="1" customWidth="1"/>
    <col min="9202" max="9202" width="0" style="20" hidden="1" customWidth="1"/>
    <col min="9203" max="9203" width="7.28515625" style="20" customWidth="1"/>
    <col min="9204" max="9204" width="0" style="20" hidden="1" customWidth="1"/>
    <col min="9205" max="9205" width="7.28515625" style="20" customWidth="1"/>
    <col min="9206" max="9206" width="59.5703125" style="20" customWidth="1"/>
    <col min="9207" max="9207" width="0" style="20" hidden="1" customWidth="1"/>
    <col min="9208" max="9208" width="23.85546875" style="20" customWidth="1"/>
    <col min="9209" max="9209" width="27.42578125" style="20" customWidth="1"/>
    <col min="9210" max="9210" width="28" style="20" customWidth="1"/>
    <col min="9211" max="9213" width="0" style="20" hidden="1" customWidth="1"/>
    <col min="9214" max="9214" width="7.28515625" style="20" customWidth="1"/>
    <col min="9215" max="9215" width="6.140625" style="20" bestFit="1" customWidth="1"/>
    <col min="9216" max="9216" width="76.85546875" style="20"/>
    <col min="9217" max="9217" width="7.28515625" style="20" customWidth="1"/>
    <col min="9218" max="9218" width="6.140625" style="20" bestFit="1" customWidth="1"/>
    <col min="9219" max="9219" width="78" style="20" customWidth="1"/>
    <col min="9220" max="9220" width="20.7109375" style="20" customWidth="1"/>
    <col min="9221" max="9221" width="26" style="20" customWidth="1"/>
    <col min="9222" max="9222" width="37" style="20" bestFit="1" customWidth="1"/>
    <col min="9223" max="9231" width="0" style="20" hidden="1" customWidth="1"/>
    <col min="9232" max="9234" width="22.7109375" style="20" bestFit="1" customWidth="1"/>
    <col min="9235" max="9235" width="25.28515625" style="20" bestFit="1" customWidth="1"/>
    <col min="9236" max="9236" width="21" style="20" bestFit="1" customWidth="1"/>
    <col min="9237" max="9237" width="8.28515625" style="20" customWidth="1"/>
    <col min="9238" max="9238" width="19" style="20" bestFit="1" customWidth="1"/>
    <col min="9239" max="9239" width="20.5703125" style="20" bestFit="1" customWidth="1"/>
    <col min="9240" max="9240" width="19" style="20" customWidth="1"/>
    <col min="9241" max="9447" width="11.42578125" style="20" customWidth="1"/>
    <col min="9448" max="9450" width="7.28515625" style="20" customWidth="1"/>
    <col min="9451" max="9451" width="0" style="20" hidden="1" customWidth="1"/>
    <col min="9452" max="9452" width="7.28515625" style="20" customWidth="1"/>
    <col min="9453" max="9453" width="66.140625" style="20" customWidth="1"/>
    <col min="9454" max="9454" width="0" style="20" hidden="1" customWidth="1"/>
    <col min="9455" max="9455" width="28" style="20" customWidth="1"/>
    <col min="9456" max="9456" width="32.140625" style="20" customWidth="1"/>
    <col min="9457" max="9457" width="39.85546875" style="20" bestFit="1" customWidth="1"/>
    <col min="9458" max="9458" width="0" style="20" hidden="1" customWidth="1"/>
    <col min="9459" max="9459" width="7.28515625" style="20" customWidth="1"/>
    <col min="9460" max="9460" width="0" style="20" hidden="1" customWidth="1"/>
    <col min="9461" max="9461" width="7.28515625" style="20" customWidth="1"/>
    <col min="9462" max="9462" width="59.5703125" style="20" customWidth="1"/>
    <col min="9463" max="9463" width="0" style="20" hidden="1" customWidth="1"/>
    <col min="9464" max="9464" width="23.85546875" style="20" customWidth="1"/>
    <col min="9465" max="9465" width="27.42578125" style="20" customWidth="1"/>
    <col min="9466" max="9466" width="28" style="20" customWidth="1"/>
    <col min="9467" max="9469" width="0" style="20" hidden="1" customWidth="1"/>
    <col min="9470" max="9470" width="7.28515625" style="20" customWidth="1"/>
    <col min="9471" max="9471" width="6.140625" style="20" bestFit="1" customWidth="1"/>
    <col min="9472" max="9472" width="76.85546875" style="20"/>
    <col min="9473" max="9473" width="7.28515625" style="20" customWidth="1"/>
    <col min="9474" max="9474" width="6.140625" style="20" bestFit="1" customWidth="1"/>
    <col min="9475" max="9475" width="78" style="20" customWidth="1"/>
    <col min="9476" max="9476" width="20.7109375" style="20" customWidth="1"/>
    <col min="9477" max="9477" width="26" style="20" customWidth="1"/>
    <col min="9478" max="9478" width="37" style="20" bestFit="1" customWidth="1"/>
    <col min="9479" max="9487" width="0" style="20" hidden="1" customWidth="1"/>
    <col min="9488" max="9490" width="22.7109375" style="20" bestFit="1" customWidth="1"/>
    <col min="9491" max="9491" width="25.28515625" style="20" bestFit="1" customWidth="1"/>
    <col min="9492" max="9492" width="21" style="20" bestFit="1" customWidth="1"/>
    <col min="9493" max="9493" width="8.28515625" style="20" customWidth="1"/>
    <col min="9494" max="9494" width="19" style="20" bestFit="1" customWidth="1"/>
    <col min="9495" max="9495" width="20.5703125" style="20" bestFit="1" customWidth="1"/>
    <col min="9496" max="9496" width="19" style="20" customWidth="1"/>
    <col min="9497" max="9703" width="11.42578125" style="20" customWidth="1"/>
    <col min="9704" max="9706" width="7.28515625" style="20" customWidth="1"/>
    <col min="9707" max="9707" width="0" style="20" hidden="1" customWidth="1"/>
    <col min="9708" max="9708" width="7.28515625" style="20" customWidth="1"/>
    <col min="9709" max="9709" width="66.140625" style="20" customWidth="1"/>
    <col min="9710" max="9710" width="0" style="20" hidden="1" customWidth="1"/>
    <col min="9711" max="9711" width="28" style="20" customWidth="1"/>
    <col min="9712" max="9712" width="32.140625" style="20" customWidth="1"/>
    <col min="9713" max="9713" width="39.85546875" style="20" bestFit="1" customWidth="1"/>
    <col min="9714" max="9714" width="0" style="20" hidden="1" customWidth="1"/>
    <col min="9715" max="9715" width="7.28515625" style="20" customWidth="1"/>
    <col min="9716" max="9716" width="0" style="20" hidden="1" customWidth="1"/>
    <col min="9717" max="9717" width="7.28515625" style="20" customWidth="1"/>
    <col min="9718" max="9718" width="59.5703125" style="20" customWidth="1"/>
    <col min="9719" max="9719" width="0" style="20" hidden="1" customWidth="1"/>
    <col min="9720" max="9720" width="23.85546875" style="20" customWidth="1"/>
    <col min="9721" max="9721" width="27.42578125" style="20" customWidth="1"/>
    <col min="9722" max="9722" width="28" style="20" customWidth="1"/>
    <col min="9723" max="9725" width="0" style="20" hidden="1" customWidth="1"/>
    <col min="9726" max="9726" width="7.28515625" style="20" customWidth="1"/>
    <col min="9727" max="9727" width="6.140625" style="20" bestFit="1" customWidth="1"/>
    <col min="9728" max="9728" width="76.85546875" style="20"/>
    <col min="9729" max="9729" width="7.28515625" style="20" customWidth="1"/>
    <col min="9730" max="9730" width="6.140625" style="20" bestFit="1" customWidth="1"/>
    <col min="9731" max="9731" width="78" style="20" customWidth="1"/>
    <col min="9732" max="9732" width="20.7109375" style="20" customWidth="1"/>
    <col min="9733" max="9733" width="26" style="20" customWidth="1"/>
    <col min="9734" max="9734" width="37" style="20" bestFit="1" customWidth="1"/>
    <col min="9735" max="9743" width="0" style="20" hidden="1" customWidth="1"/>
    <col min="9744" max="9746" width="22.7109375" style="20" bestFit="1" customWidth="1"/>
    <col min="9747" max="9747" width="25.28515625" style="20" bestFit="1" customWidth="1"/>
    <col min="9748" max="9748" width="21" style="20" bestFit="1" customWidth="1"/>
    <col min="9749" max="9749" width="8.28515625" style="20" customWidth="1"/>
    <col min="9750" max="9750" width="19" style="20" bestFit="1" customWidth="1"/>
    <col min="9751" max="9751" width="20.5703125" style="20" bestFit="1" customWidth="1"/>
    <col min="9752" max="9752" width="19" style="20" customWidth="1"/>
    <col min="9753" max="9959" width="11.42578125" style="20" customWidth="1"/>
    <col min="9960" max="9962" width="7.28515625" style="20" customWidth="1"/>
    <col min="9963" max="9963" width="0" style="20" hidden="1" customWidth="1"/>
    <col min="9964" max="9964" width="7.28515625" style="20" customWidth="1"/>
    <col min="9965" max="9965" width="66.140625" style="20" customWidth="1"/>
    <col min="9966" max="9966" width="0" style="20" hidden="1" customWidth="1"/>
    <col min="9967" max="9967" width="28" style="20" customWidth="1"/>
    <col min="9968" max="9968" width="32.140625" style="20" customWidth="1"/>
    <col min="9969" max="9969" width="39.85546875" style="20" bestFit="1" customWidth="1"/>
    <col min="9970" max="9970" width="0" style="20" hidden="1" customWidth="1"/>
    <col min="9971" max="9971" width="7.28515625" style="20" customWidth="1"/>
    <col min="9972" max="9972" width="0" style="20" hidden="1" customWidth="1"/>
    <col min="9973" max="9973" width="7.28515625" style="20" customWidth="1"/>
    <col min="9974" max="9974" width="59.5703125" style="20" customWidth="1"/>
    <col min="9975" max="9975" width="0" style="20" hidden="1" customWidth="1"/>
    <col min="9976" max="9976" width="23.85546875" style="20" customWidth="1"/>
    <col min="9977" max="9977" width="27.42578125" style="20" customWidth="1"/>
    <col min="9978" max="9978" width="28" style="20" customWidth="1"/>
    <col min="9979" max="9981" width="0" style="20" hidden="1" customWidth="1"/>
    <col min="9982" max="9982" width="7.28515625" style="20" customWidth="1"/>
    <col min="9983" max="9983" width="6.140625" style="20" bestFit="1" customWidth="1"/>
    <col min="9984" max="9984" width="76.85546875" style="20"/>
    <col min="9985" max="9985" width="7.28515625" style="20" customWidth="1"/>
    <col min="9986" max="9986" width="6.140625" style="20" bestFit="1" customWidth="1"/>
    <col min="9987" max="9987" width="78" style="20" customWidth="1"/>
    <col min="9988" max="9988" width="20.7109375" style="20" customWidth="1"/>
    <col min="9989" max="9989" width="26" style="20" customWidth="1"/>
    <col min="9990" max="9990" width="37" style="20" bestFit="1" customWidth="1"/>
    <col min="9991" max="9999" width="0" style="20" hidden="1" customWidth="1"/>
    <col min="10000" max="10002" width="22.7109375" style="20" bestFit="1" customWidth="1"/>
    <col min="10003" max="10003" width="25.28515625" style="20" bestFit="1" customWidth="1"/>
    <col min="10004" max="10004" width="21" style="20" bestFit="1" customWidth="1"/>
    <col min="10005" max="10005" width="8.28515625" style="20" customWidth="1"/>
    <col min="10006" max="10006" width="19" style="20" bestFit="1" customWidth="1"/>
    <col min="10007" max="10007" width="20.5703125" style="20" bestFit="1" customWidth="1"/>
    <col min="10008" max="10008" width="19" style="20" customWidth="1"/>
    <col min="10009" max="10215" width="11.42578125" style="20" customWidth="1"/>
    <col min="10216" max="10218" width="7.28515625" style="20" customWidth="1"/>
    <col min="10219" max="10219" width="0" style="20" hidden="1" customWidth="1"/>
    <col min="10220" max="10220" width="7.28515625" style="20" customWidth="1"/>
    <col min="10221" max="10221" width="66.140625" style="20" customWidth="1"/>
    <col min="10222" max="10222" width="0" style="20" hidden="1" customWidth="1"/>
    <col min="10223" max="10223" width="28" style="20" customWidth="1"/>
    <col min="10224" max="10224" width="32.140625" style="20" customWidth="1"/>
    <col min="10225" max="10225" width="39.85546875" style="20" bestFit="1" customWidth="1"/>
    <col min="10226" max="10226" width="0" style="20" hidden="1" customWidth="1"/>
    <col min="10227" max="10227" width="7.28515625" style="20" customWidth="1"/>
    <col min="10228" max="10228" width="0" style="20" hidden="1" customWidth="1"/>
    <col min="10229" max="10229" width="7.28515625" style="20" customWidth="1"/>
    <col min="10230" max="10230" width="59.5703125" style="20" customWidth="1"/>
    <col min="10231" max="10231" width="0" style="20" hidden="1" customWidth="1"/>
    <col min="10232" max="10232" width="23.85546875" style="20" customWidth="1"/>
    <col min="10233" max="10233" width="27.42578125" style="20" customWidth="1"/>
    <col min="10234" max="10234" width="28" style="20" customWidth="1"/>
    <col min="10235" max="10237" width="0" style="20" hidden="1" customWidth="1"/>
    <col min="10238" max="10238" width="7.28515625" style="20" customWidth="1"/>
    <col min="10239" max="10239" width="6.140625" style="20" bestFit="1" customWidth="1"/>
    <col min="10240" max="10240" width="76.85546875" style="20"/>
    <col min="10241" max="10241" width="7.28515625" style="20" customWidth="1"/>
    <col min="10242" max="10242" width="6.140625" style="20" bestFit="1" customWidth="1"/>
    <col min="10243" max="10243" width="78" style="20" customWidth="1"/>
    <col min="10244" max="10244" width="20.7109375" style="20" customWidth="1"/>
    <col min="10245" max="10245" width="26" style="20" customWidth="1"/>
    <col min="10246" max="10246" width="37" style="20" bestFit="1" customWidth="1"/>
    <col min="10247" max="10255" width="0" style="20" hidden="1" customWidth="1"/>
    <col min="10256" max="10258" width="22.7109375" style="20" bestFit="1" customWidth="1"/>
    <col min="10259" max="10259" width="25.28515625" style="20" bestFit="1" customWidth="1"/>
    <col min="10260" max="10260" width="21" style="20" bestFit="1" customWidth="1"/>
    <col min="10261" max="10261" width="8.28515625" style="20" customWidth="1"/>
    <col min="10262" max="10262" width="19" style="20" bestFit="1" customWidth="1"/>
    <col min="10263" max="10263" width="20.5703125" style="20" bestFit="1" customWidth="1"/>
    <col min="10264" max="10264" width="19" style="20" customWidth="1"/>
    <col min="10265" max="10471" width="11.42578125" style="20" customWidth="1"/>
    <col min="10472" max="10474" width="7.28515625" style="20" customWidth="1"/>
    <col min="10475" max="10475" width="0" style="20" hidden="1" customWidth="1"/>
    <col min="10476" max="10476" width="7.28515625" style="20" customWidth="1"/>
    <col min="10477" max="10477" width="66.140625" style="20" customWidth="1"/>
    <col min="10478" max="10478" width="0" style="20" hidden="1" customWidth="1"/>
    <col min="10479" max="10479" width="28" style="20" customWidth="1"/>
    <col min="10480" max="10480" width="32.140625" style="20" customWidth="1"/>
    <col min="10481" max="10481" width="39.85546875" style="20" bestFit="1" customWidth="1"/>
    <col min="10482" max="10482" width="0" style="20" hidden="1" customWidth="1"/>
    <col min="10483" max="10483" width="7.28515625" style="20" customWidth="1"/>
    <col min="10484" max="10484" width="0" style="20" hidden="1" customWidth="1"/>
    <col min="10485" max="10485" width="7.28515625" style="20" customWidth="1"/>
    <col min="10486" max="10486" width="59.5703125" style="20" customWidth="1"/>
    <col min="10487" max="10487" width="0" style="20" hidden="1" customWidth="1"/>
    <col min="10488" max="10488" width="23.85546875" style="20" customWidth="1"/>
    <col min="10489" max="10489" width="27.42578125" style="20" customWidth="1"/>
    <col min="10490" max="10490" width="28" style="20" customWidth="1"/>
    <col min="10491" max="10493" width="0" style="20" hidden="1" customWidth="1"/>
    <col min="10494" max="10494" width="7.28515625" style="20" customWidth="1"/>
    <col min="10495" max="10495" width="6.140625" style="20" bestFit="1" customWidth="1"/>
    <col min="10496" max="10496" width="76.85546875" style="20"/>
    <col min="10497" max="10497" width="7.28515625" style="20" customWidth="1"/>
    <col min="10498" max="10498" width="6.140625" style="20" bestFit="1" customWidth="1"/>
    <col min="10499" max="10499" width="78" style="20" customWidth="1"/>
    <col min="10500" max="10500" width="20.7109375" style="20" customWidth="1"/>
    <col min="10501" max="10501" width="26" style="20" customWidth="1"/>
    <col min="10502" max="10502" width="37" style="20" bestFit="1" customWidth="1"/>
    <col min="10503" max="10511" width="0" style="20" hidden="1" customWidth="1"/>
    <col min="10512" max="10514" width="22.7109375" style="20" bestFit="1" customWidth="1"/>
    <col min="10515" max="10515" width="25.28515625" style="20" bestFit="1" customWidth="1"/>
    <col min="10516" max="10516" width="21" style="20" bestFit="1" customWidth="1"/>
    <col min="10517" max="10517" width="8.28515625" style="20" customWidth="1"/>
    <col min="10518" max="10518" width="19" style="20" bestFit="1" customWidth="1"/>
    <col min="10519" max="10519" width="20.5703125" style="20" bestFit="1" customWidth="1"/>
    <col min="10520" max="10520" width="19" style="20" customWidth="1"/>
    <col min="10521" max="10727" width="11.42578125" style="20" customWidth="1"/>
    <col min="10728" max="10730" width="7.28515625" style="20" customWidth="1"/>
    <col min="10731" max="10731" width="0" style="20" hidden="1" customWidth="1"/>
    <col min="10732" max="10732" width="7.28515625" style="20" customWidth="1"/>
    <col min="10733" max="10733" width="66.140625" style="20" customWidth="1"/>
    <col min="10734" max="10734" width="0" style="20" hidden="1" customWidth="1"/>
    <col min="10735" max="10735" width="28" style="20" customWidth="1"/>
    <col min="10736" max="10736" width="32.140625" style="20" customWidth="1"/>
    <col min="10737" max="10737" width="39.85546875" style="20" bestFit="1" customWidth="1"/>
    <col min="10738" max="10738" width="0" style="20" hidden="1" customWidth="1"/>
    <col min="10739" max="10739" width="7.28515625" style="20" customWidth="1"/>
    <col min="10740" max="10740" width="0" style="20" hidden="1" customWidth="1"/>
    <col min="10741" max="10741" width="7.28515625" style="20" customWidth="1"/>
    <col min="10742" max="10742" width="59.5703125" style="20" customWidth="1"/>
    <col min="10743" max="10743" width="0" style="20" hidden="1" customWidth="1"/>
    <col min="10744" max="10744" width="23.85546875" style="20" customWidth="1"/>
    <col min="10745" max="10745" width="27.42578125" style="20" customWidth="1"/>
    <col min="10746" max="10746" width="28" style="20" customWidth="1"/>
    <col min="10747" max="10749" width="0" style="20" hidden="1" customWidth="1"/>
    <col min="10750" max="10750" width="7.28515625" style="20" customWidth="1"/>
    <col min="10751" max="10751" width="6.140625" style="20" bestFit="1" customWidth="1"/>
    <col min="10752" max="10752" width="76.85546875" style="20"/>
    <col min="10753" max="10753" width="7.28515625" style="20" customWidth="1"/>
    <col min="10754" max="10754" width="6.140625" style="20" bestFit="1" customWidth="1"/>
    <col min="10755" max="10755" width="78" style="20" customWidth="1"/>
    <col min="10756" max="10756" width="20.7109375" style="20" customWidth="1"/>
    <col min="10757" max="10757" width="26" style="20" customWidth="1"/>
    <col min="10758" max="10758" width="37" style="20" bestFit="1" customWidth="1"/>
    <col min="10759" max="10767" width="0" style="20" hidden="1" customWidth="1"/>
    <col min="10768" max="10770" width="22.7109375" style="20" bestFit="1" customWidth="1"/>
    <col min="10771" max="10771" width="25.28515625" style="20" bestFit="1" customWidth="1"/>
    <col min="10772" max="10772" width="21" style="20" bestFit="1" customWidth="1"/>
    <col min="10773" max="10773" width="8.28515625" style="20" customWidth="1"/>
    <col min="10774" max="10774" width="19" style="20" bestFit="1" customWidth="1"/>
    <col min="10775" max="10775" width="20.5703125" style="20" bestFit="1" customWidth="1"/>
    <col min="10776" max="10776" width="19" style="20" customWidth="1"/>
    <col min="10777" max="10983" width="11.42578125" style="20" customWidth="1"/>
    <col min="10984" max="10986" width="7.28515625" style="20" customWidth="1"/>
    <col min="10987" max="10987" width="0" style="20" hidden="1" customWidth="1"/>
    <col min="10988" max="10988" width="7.28515625" style="20" customWidth="1"/>
    <col min="10989" max="10989" width="66.140625" style="20" customWidth="1"/>
    <col min="10990" max="10990" width="0" style="20" hidden="1" customWidth="1"/>
    <col min="10991" max="10991" width="28" style="20" customWidth="1"/>
    <col min="10992" max="10992" width="32.140625" style="20" customWidth="1"/>
    <col min="10993" max="10993" width="39.85546875" style="20" bestFit="1" customWidth="1"/>
    <col min="10994" max="10994" width="0" style="20" hidden="1" customWidth="1"/>
    <col min="10995" max="10995" width="7.28515625" style="20" customWidth="1"/>
    <col min="10996" max="10996" width="0" style="20" hidden="1" customWidth="1"/>
    <col min="10997" max="10997" width="7.28515625" style="20" customWidth="1"/>
    <col min="10998" max="10998" width="59.5703125" style="20" customWidth="1"/>
    <col min="10999" max="10999" width="0" style="20" hidden="1" customWidth="1"/>
    <col min="11000" max="11000" width="23.85546875" style="20" customWidth="1"/>
    <col min="11001" max="11001" width="27.42578125" style="20" customWidth="1"/>
    <col min="11002" max="11002" width="28" style="20" customWidth="1"/>
    <col min="11003" max="11005" width="0" style="20" hidden="1" customWidth="1"/>
    <col min="11006" max="11006" width="7.28515625" style="20" customWidth="1"/>
    <col min="11007" max="11007" width="6.140625" style="20" bestFit="1" customWidth="1"/>
    <col min="11008" max="11008" width="76.85546875" style="20"/>
    <col min="11009" max="11009" width="7.28515625" style="20" customWidth="1"/>
    <col min="11010" max="11010" width="6.140625" style="20" bestFit="1" customWidth="1"/>
    <col min="11011" max="11011" width="78" style="20" customWidth="1"/>
    <col min="11012" max="11012" width="20.7109375" style="20" customWidth="1"/>
    <col min="11013" max="11013" width="26" style="20" customWidth="1"/>
    <col min="11014" max="11014" width="37" style="20" bestFit="1" customWidth="1"/>
    <col min="11015" max="11023" width="0" style="20" hidden="1" customWidth="1"/>
    <col min="11024" max="11026" width="22.7109375" style="20" bestFit="1" customWidth="1"/>
    <col min="11027" max="11027" width="25.28515625" style="20" bestFit="1" customWidth="1"/>
    <col min="11028" max="11028" width="21" style="20" bestFit="1" customWidth="1"/>
    <col min="11029" max="11029" width="8.28515625" style="20" customWidth="1"/>
    <col min="11030" max="11030" width="19" style="20" bestFit="1" customWidth="1"/>
    <col min="11031" max="11031" width="20.5703125" style="20" bestFit="1" customWidth="1"/>
    <col min="11032" max="11032" width="19" style="20" customWidth="1"/>
    <col min="11033" max="11239" width="11.42578125" style="20" customWidth="1"/>
    <col min="11240" max="11242" width="7.28515625" style="20" customWidth="1"/>
    <col min="11243" max="11243" width="0" style="20" hidden="1" customWidth="1"/>
    <col min="11244" max="11244" width="7.28515625" style="20" customWidth="1"/>
    <col min="11245" max="11245" width="66.140625" style="20" customWidth="1"/>
    <col min="11246" max="11246" width="0" style="20" hidden="1" customWidth="1"/>
    <col min="11247" max="11247" width="28" style="20" customWidth="1"/>
    <col min="11248" max="11248" width="32.140625" style="20" customWidth="1"/>
    <col min="11249" max="11249" width="39.85546875" style="20" bestFit="1" customWidth="1"/>
    <col min="11250" max="11250" width="0" style="20" hidden="1" customWidth="1"/>
    <col min="11251" max="11251" width="7.28515625" style="20" customWidth="1"/>
    <col min="11252" max="11252" width="0" style="20" hidden="1" customWidth="1"/>
    <col min="11253" max="11253" width="7.28515625" style="20" customWidth="1"/>
    <col min="11254" max="11254" width="59.5703125" style="20" customWidth="1"/>
    <col min="11255" max="11255" width="0" style="20" hidden="1" customWidth="1"/>
    <col min="11256" max="11256" width="23.85546875" style="20" customWidth="1"/>
    <col min="11257" max="11257" width="27.42578125" style="20" customWidth="1"/>
    <col min="11258" max="11258" width="28" style="20" customWidth="1"/>
    <col min="11259" max="11261" width="0" style="20" hidden="1" customWidth="1"/>
    <col min="11262" max="11262" width="7.28515625" style="20" customWidth="1"/>
    <col min="11263" max="11263" width="6.140625" style="20" bestFit="1" customWidth="1"/>
    <col min="11264" max="11264" width="76.85546875" style="20"/>
    <col min="11265" max="11265" width="7.28515625" style="20" customWidth="1"/>
    <col min="11266" max="11266" width="6.140625" style="20" bestFit="1" customWidth="1"/>
    <col min="11267" max="11267" width="78" style="20" customWidth="1"/>
    <col min="11268" max="11268" width="20.7109375" style="20" customWidth="1"/>
    <col min="11269" max="11269" width="26" style="20" customWidth="1"/>
    <col min="11270" max="11270" width="37" style="20" bestFit="1" customWidth="1"/>
    <col min="11271" max="11279" width="0" style="20" hidden="1" customWidth="1"/>
    <col min="11280" max="11282" width="22.7109375" style="20" bestFit="1" customWidth="1"/>
    <col min="11283" max="11283" width="25.28515625" style="20" bestFit="1" customWidth="1"/>
    <col min="11284" max="11284" width="21" style="20" bestFit="1" customWidth="1"/>
    <col min="11285" max="11285" width="8.28515625" style="20" customWidth="1"/>
    <col min="11286" max="11286" width="19" style="20" bestFit="1" customWidth="1"/>
    <col min="11287" max="11287" width="20.5703125" style="20" bestFit="1" customWidth="1"/>
    <col min="11288" max="11288" width="19" style="20" customWidth="1"/>
    <col min="11289" max="11495" width="11.42578125" style="20" customWidth="1"/>
    <col min="11496" max="11498" width="7.28515625" style="20" customWidth="1"/>
    <col min="11499" max="11499" width="0" style="20" hidden="1" customWidth="1"/>
    <col min="11500" max="11500" width="7.28515625" style="20" customWidth="1"/>
    <col min="11501" max="11501" width="66.140625" style="20" customWidth="1"/>
    <col min="11502" max="11502" width="0" style="20" hidden="1" customWidth="1"/>
    <col min="11503" max="11503" width="28" style="20" customWidth="1"/>
    <col min="11504" max="11504" width="32.140625" style="20" customWidth="1"/>
    <col min="11505" max="11505" width="39.85546875" style="20" bestFit="1" customWidth="1"/>
    <col min="11506" max="11506" width="0" style="20" hidden="1" customWidth="1"/>
    <col min="11507" max="11507" width="7.28515625" style="20" customWidth="1"/>
    <col min="11508" max="11508" width="0" style="20" hidden="1" customWidth="1"/>
    <col min="11509" max="11509" width="7.28515625" style="20" customWidth="1"/>
    <col min="11510" max="11510" width="59.5703125" style="20" customWidth="1"/>
    <col min="11511" max="11511" width="0" style="20" hidden="1" customWidth="1"/>
    <col min="11512" max="11512" width="23.85546875" style="20" customWidth="1"/>
    <col min="11513" max="11513" width="27.42578125" style="20" customWidth="1"/>
    <col min="11514" max="11514" width="28" style="20" customWidth="1"/>
    <col min="11515" max="11517" width="0" style="20" hidden="1" customWidth="1"/>
    <col min="11518" max="11518" width="7.28515625" style="20" customWidth="1"/>
    <col min="11519" max="11519" width="6.140625" style="20" bestFit="1" customWidth="1"/>
    <col min="11520" max="11520" width="76.85546875" style="20"/>
    <col min="11521" max="11521" width="7.28515625" style="20" customWidth="1"/>
    <col min="11522" max="11522" width="6.140625" style="20" bestFit="1" customWidth="1"/>
    <col min="11523" max="11523" width="78" style="20" customWidth="1"/>
    <col min="11524" max="11524" width="20.7109375" style="20" customWidth="1"/>
    <col min="11525" max="11525" width="26" style="20" customWidth="1"/>
    <col min="11526" max="11526" width="37" style="20" bestFit="1" customWidth="1"/>
    <col min="11527" max="11535" width="0" style="20" hidden="1" customWidth="1"/>
    <col min="11536" max="11538" width="22.7109375" style="20" bestFit="1" customWidth="1"/>
    <col min="11539" max="11539" width="25.28515625" style="20" bestFit="1" customWidth="1"/>
    <col min="11540" max="11540" width="21" style="20" bestFit="1" customWidth="1"/>
    <col min="11541" max="11541" width="8.28515625" style="20" customWidth="1"/>
    <col min="11542" max="11542" width="19" style="20" bestFit="1" customWidth="1"/>
    <col min="11543" max="11543" width="20.5703125" style="20" bestFit="1" customWidth="1"/>
    <col min="11544" max="11544" width="19" style="20" customWidth="1"/>
    <col min="11545" max="11751" width="11.42578125" style="20" customWidth="1"/>
    <col min="11752" max="11754" width="7.28515625" style="20" customWidth="1"/>
    <col min="11755" max="11755" width="0" style="20" hidden="1" customWidth="1"/>
    <col min="11756" max="11756" width="7.28515625" style="20" customWidth="1"/>
    <col min="11757" max="11757" width="66.140625" style="20" customWidth="1"/>
    <col min="11758" max="11758" width="0" style="20" hidden="1" customWidth="1"/>
    <col min="11759" max="11759" width="28" style="20" customWidth="1"/>
    <col min="11760" max="11760" width="32.140625" style="20" customWidth="1"/>
    <col min="11761" max="11761" width="39.85546875" style="20" bestFit="1" customWidth="1"/>
    <col min="11762" max="11762" width="0" style="20" hidden="1" customWidth="1"/>
    <col min="11763" max="11763" width="7.28515625" style="20" customWidth="1"/>
    <col min="11764" max="11764" width="0" style="20" hidden="1" customWidth="1"/>
    <col min="11765" max="11765" width="7.28515625" style="20" customWidth="1"/>
    <col min="11766" max="11766" width="59.5703125" style="20" customWidth="1"/>
    <col min="11767" max="11767" width="0" style="20" hidden="1" customWidth="1"/>
    <col min="11768" max="11768" width="23.85546875" style="20" customWidth="1"/>
    <col min="11769" max="11769" width="27.42578125" style="20" customWidth="1"/>
    <col min="11770" max="11770" width="28" style="20" customWidth="1"/>
    <col min="11771" max="11773" width="0" style="20" hidden="1" customWidth="1"/>
    <col min="11774" max="11774" width="7.28515625" style="20" customWidth="1"/>
    <col min="11775" max="11775" width="6.140625" style="20" bestFit="1" customWidth="1"/>
    <col min="11776" max="11776" width="76.85546875" style="20"/>
    <col min="11777" max="11777" width="7.28515625" style="20" customWidth="1"/>
    <col min="11778" max="11778" width="6.140625" style="20" bestFit="1" customWidth="1"/>
    <col min="11779" max="11779" width="78" style="20" customWidth="1"/>
    <col min="11780" max="11780" width="20.7109375" style="20" customWidth="1"/>
    <col min="11781" max="11781" width="26" style="20" customWidth="1"/>
    <col min="11782" max="11782" width="37" style="20" bestFit="1" customWidth="1"/>
    <col min="11783" max="11791" width="0" style="20" hidden="1" customWidth="1"/>
    <col min="11792" max="11794" width="22.7109375" style="20" bestFit="1" customWidth="1"/>
    <col min="11795" max="11795" width="25.28515625" style="20" bestFit="1" customWidth="1"/>
    <col min="11796" max="11796" width="21" style="20" bestFit="1" customWidth="1"/>
    <col min="11797" max="11797" width="8.28515625" style="20" customWidth="1"/>
    <col min="11798" max="11798" width="19" style="20" bestFit="1" customWidth="1"/>
    <col min="11799" max="11799" width="20.5703125" style="20" bestFit="1" customWidth="1"/>
    <col min="11800" max="11800" width="19" style="20" customWidth="1"/>
    <col min="11801" max="12007" width="11.42578125" style="20" customWidth="1"/>
    <col min="12008" max="12010" width="7.28515625" style="20" customWidth="1"/>
    <col min="12011" max="12011" width="0" style="20" hidden="1" customWidth="1"/>
    <col min="12012" max="12012" width="7.28515625" style="20" customWidth="1"/>
    <col min="12013" max="12013" width="66.140625" style="20" customWidth="1"/>
    <col min="12014" max="12014" width="0" style="20" hidden="1" customWidth="1"/>
    <col min="12015" max="12015" width="28" style="20" customWidth="1"/>
    <col min="12016" max="12016" width="32.140625" style="20" customWidth="1"/>
    <col min="12017" max="12017" width="39.85546875" style="20" bestFit="1" customWidth="1"/>
    <col min="12018" max="12018" width="0" style="20" hidden="1" customWidth="1"/>
    <col min="12019" max="12019" width="7.28515625" style="20" customWidth="1"/>
    <col min="12020" max="12020" width="0" style="20" hidden="1" customWidth="1"/>
    <col min="12021" max="12021" width="7.28515625" style="20" customWidth="1"/>
    <col min="12022" max="12022" width="59.5703125" style="20" customWidth="1"/>
    <col min="12023" max="12023" width="0" style="20" hidden="1" customWidth="1"/>
    <col min="12024" max="12024" width="23.85546875" style="20" customWidth="1"/>
    <col min="12025" max="12025" width="27.42578125" style="20" customWidth="1"/>
    <col min="12026" max="12026" width="28" style="20" customWidth="1"/>
    <col min="12027" max="12029" width="0" style="20" hidden="1" customWidth="1"/>
    <col min="12030" max="12030" width="7.28515625" style="20" customWidth="1"/>
    <col min="12031" max="12031" width="6.140625" style="20" bestFit="1" customWidth="1"/>
    <col min="12032" max="12032" width="76.85546875" style="20"/>
    <col min="12033" max="12033" width="7.28515625" style="20" customWidth="1"/>
    <col min="12034" max="12034" width="6.140625" style="20" bestFit="1" customWidth="1"/>
    <col min="12035" max="12035" width="78" style="20" customWidth="1"/>
    <col min="12036" max="12036" width="20.7109375" style="20" customWidth="1"/>
    <col min="12037" max="12037" width="26" style="20" customWidth="1"/>
    <col min="12038" max="12038" width="37" style="20" bestFit="1" customWidth="1"/>
    <col min="12039" max="12047" width="0" style="20" hidden="1" customWidth="1"/>
    <col min="12048" max="12050" width="22.7109375" style="20" bestFit="1" customWidth="1"/>
    <col min="12051" max="12051" width="25.28515625" style="20" bestFit="1" customWidth="1"/>
    <col min="12052" max="12052" width="21" style="20" bestFit="1" customWidth="1"/>
    <col min="12053" max="12053" width="8.28515625" style="20" customWidth="1"/>
    <col min="12054" max="12054" width="19" style="20" bestFit="1" customWidth="1"/>
    <col min="12055" max="12055" width="20.5703125" style="20" bestFit="1" customWidth="1"/>
    <col min="12056" max="12056" width="19" style="20" customWidth="1"/>
    <col min="12057" max="12263" width="11.42578125" style="20" customWidth="1"/>
    <col min="12264" max="12266" width="7.28515625" style="20" customWidth="1"/>
    <col min="12267" max="12267" width="0" style="20" hidden="1" customWidth="1"/>
    <col min="12268" max="12268" width="7.28515625" style="20" customWidth="1"/>
    <col min="12269" max="12269" width="66.140625" style="20" customWidth="1"/>
    <col min="12270" max="12270" width="0" style="20" hidden="1" customWidth="1"/>
    <col min="12271" max="12271" width="28" style="20" customWidth="1"/>
    <col min="12272" max="12272" width="32.140625" style="20" customWidth="1"/>
    <col min="12273" max="12273" width="39.85546875" style="20" bestFit="1" customWidth="1"/>
    <col min="12274" max="12274" width="0" style="20" hidden="1" customWidth="1"/>
    <col min="12275" max="12275" width="7.28515625" style="20" customWidth="1"/>
    <col min="12276" max="12276" width="0" style="20" hidden="1" customWidth="1"/>
    <col min="12277" max="12277" width="7.28515625" style="20" customWidth="1"/>
    <col min="12278" max="12278" width="59.5703125" style="20" customWidth="1"/>
    <col min="12279" max="12279" width="0" style="20" hidden="1" customWidth="1"/>
    <col min="12280" max="12280" width="23.85546875" style="20" customWidth="1"/>
    <col min="12281" max="12281" width="27.42578125" style="20" customWidth="1"/>
    <col min="12282" max="12282" width="28" style="20" customWidth="1"/>
    <col min="12283" max="12285" width="0" style="20" hidden="1" customWidth="1"/>
    <col min="12286" max="12286" width="7.28515625" style="20" customWidth="1"/>
    <col min="12287" max="12287" width="6.140625" style="20" bestFit="1" customWidth="1"/>
    <col min="12288" max="12288" width="76.85546875" style="20"/>
    <col min="12289" max="12289" width="7.28515625" style="20" customWidth="1"/>
    <col min="12290" max="12290" width="6.140625" style="20" bestFit="1" customWidth="1"/>
    <col min="12291" max="12291" width="78" style="20" customWidth="1"/>
    <col min="12292" max="12292" width="20.7109375" style="20" customWidth="1"/>
    <col min="12293" max="12293" width="26" style="20" customWidth="1"/>
    <col min="12294" max="12294" width="37" style="20" bestFit="1" customWidth="1"/>
    <col min="12295" max="12303" width="0" style="20" hidden="1" customWidth="1"/>
    <col min="12304" max="12306" width="22.7109375" style="20" bestFit="1" customWidth="1"/>
    <col min="12307" max="12307" width="25.28515625" style="20" bestFit="1" customWidth="1"/>
    <col min="12308" max="12308" width="21" style="20" bestFit="1" customWidth="1"/>
    <col min="12309" max="12309" width="8.28515625" style="20" customWidth="1"/>
    <col min="12310" max="12310" width="19" style="20" bestFit="1" customWidth="1"/>
    <col min="12311" max="12311" width="20.5703125" style="20" bestFit="1" customWidth="1"/>
    <col min="12312" max="12312" width="19" style="20" customWidth="1"/>
    <col min="12313" max="12519" width="11.42578125" style="20" customWidth="1"/>
    <col min="12520" max="12522" width="7.28515625" style="20" customWidth="1"/>
    <col min="12523" max="12523" width="0" style="20" hidden="1" customWidth="1"/>
    <col min="12524" max="12524" width="7.28515625" style="20" customWidth="1"/>
    <col min="12525" max="12525" width="66.140625" style="20" customWidth="1"/>
    <col min="12526" max="12526" width="0" style="20" hidden="1" customWidth="1"/>
    <col min="12527" max="12527" width="28" style="20" customWidth="1"/>
    <col min="12528" max="12528" width="32.140625" style="20" customWidth="1"/>
    <col min="12529" max="12529" width="39.85546875" style="20" bestFit="1" customWidth="1"/>
    <col min="12530" max="12530" width="0" style="20" hidden="1" customWidth="1"/>
    <col min="12531" max="12531" width="7.28515625" style="20" customWidth="1"/>
    <col min="12532" max="12532" width="0" style="20" hidden="1" customWidth="1"/>
    <col min="12533" max="12533" width="7.28515625" style="20" customWidth="1"/>
    <col min="12534" max="12534" width="59.5703125" style="20" customWidth="1"/>
    <col min="12535" max="12535" width="0" style="20" hidden="1" customWidth="1"/>
    <col min="12536" max="12536" width="23.85546875" style="20" customWidth="1"/>
    <col min="12537" max="12537" width="27.42578125" style="20" customWidth="1"/>
    <col min="12538" max="12538" width="28" style="20" customWidth="1"/>
    <col min="12539" max="12541" width="0" style="20" hidden="1" customWidth="1"/>
    <col min="12542" max="12542" width="7.28515625" style="20" customWidth="1"/>
    <col min="12543" max="12543" width="6.140625" style="20" bestFit="1" customWidth="1"/>
    <col min="12544" max="12544" width="76.85546875" style="20"/>
    <col min="12545" max="12545" width="7.28515625" style="20" customWidth="1"/>
    <col min="12546" max="12546" width="6.140625" style="20" bestFit="1" customWidth="1"/>
    <col min="12547" max="12547" width="78" style="20" customWidth="1"/>
    <col min="12548" max="12548" width="20.7109375" style="20" customWidth="1"/>
    <col min="12549" max="12549" width="26" style="20" customWidth="1"/>
    <col min="12550" max="12550" width="37" style="20" bestFit="1" customWidth="1"/>
    <col min="12551" max="12559" width="0" style="20" hidden="1" customWidth="1"/>
    <col min="12560" max="12562" width="22.7109375" style="20" bestFit="1" customWidth="1"/>
    <col min="12563" max="12563" width="25.28515625" style="20" bestFit="1" customWidth="1"/>
    <col min="12564" max="12564" width="21" style="20" bestFit="1" customWidth="1"/>
    <col min="12565" max="12565" width="8.28515625" style="20" customWidth="1"/>
    <col min="12566" max="12566" width="19" style="20" bestFit="1" customWidth="1"/>
    <col min="12567" max="12567" width="20.5703125" style="20" bestFit="1" customWidth="1"/>
    <col min="12568" max="12568" width="19" style="20" customWidth="1"/>
    <col min="12569" max="12775" width="11.42578125" style="20" customWidth="1"/>
    <col min="12776" max="12778" width="7.28515625" style="20" customWidth="1"/>
    <col min="12779" max="12779" width="0" style="20" hidden="1" customWidth="1"/>
    <col min="12780" max="12780" width="7.28515625" style="20" customWidth="1"/>
    <col min="12781" max="12781" width="66.140625" style="20" customWidth="1"/>
    <col min="12782" max="12782" width="0" style="20" hidden="1" customWidth="1"/>
    <col min="12783" max="12783" width="28" style="20" customWidth="1"/>
    <col min="12784" max="12784" width="32.140625" style="20" customWidth="1"/>
    <col min="12785" max="12785" width="39.85546875" style="20" bestFit="1" customWidth="1"/>
    <col min="12786" max="12786" width="0" style="20" hidden="1" customWidth="1"/>
    <col min="12787" max="12787" width="7.28515625" style="20" customWidth="1"/>
    <col min="12788" max="12788" width="0" style="20" hidden="1" customWidth="1"/>
    <col min="12789" max="12789" width="7.28515625" style="20" customWidth="1"/>
    <col min="12790" max="12790" width="59.5703125" style="20" customWidth="1"/>
    <col min="12791" max="12791" width="0" style="20" hidden="1" customWidth="1"/>
    <col min="12792" max="12792" width="23.85546875" style="20" customWidth="1"/>
    <col min="12793" max="12793" width="27.42578125" style="20" customWidth="1"/>
    <col min="12794" max="12794" width="28" style="20" customWidth="1"/>
    <col min="12795" max="12797" width="0" style="20" hidden="1" customWidth="1"/>
    <col min="12798" max="12798" width="7.28515625" style="20" customWidth="1"/>
    <col min="12799" max="12799" width="6.140625" style="20" bestFit="1" customWidth="1"/>
    <col min="12800" max="12800" width="76.85546875" style="20"/>
    <col min="12801" max="12801" width="7.28515625" style="20" customWidth="1"/>
    <col min="12802" max="12802" width="6.140625" style="20" bestFit="1" customWidth="1"/>
    <col min="12803" max="12803" width="78" style="20" customWidth="1"/>
    <col min="12804" max="12804" width="20.7109375" style="20" customWidth="1"/>
    <col min="12805" max="12805" width="26" style="20" customWidth="1"/>
    <col min="12806" max="12806" width="37" style="20" bestFit="1" customWidth="1"/>
    <col min="12807" max="12815" width="0" style="20" hidden="1" customWidth="1"/>
    <col min="12816" max="12818" width="22.7109375" style="20" bestFit="1" customWidth="1"/>
    <col min="12819" max="12819" width="25.28515625" style="20" bestFit="1" customWidth="1"/>
    <col min="12820" max="12820" width="21" style="20" bestFit="1" customWidth="1"/>
    <col min="12821" max="12821" width="8.28515625" style="20" customWidth="1"/>
    <col min="12822" max="12822" width="19" style="20" bestFit="1" customWidth="1"/>
    <col min="12823" max="12823" width="20.5703125" style="20" bestFit="1" customWidth="1"/>
    <col min="12824" max="12824" width="19" style="20" customWidth="1"/>
    <col min="12825" max="13031" width="11.42578125" style="20" customWidth="1"/>
    <col min="13032" max="13034" width="7.28515625" style="20" customWidth="1"/>
    <col min="13035" max="13035" width="0" style="20" hidden="1" customWidth="1"/>
    <col min="13036" max="13036" width="7.28515625" style="20" customWidth="1"/>
    <col min="13037" max="13037" width="66.140625" style="20" customWidth="1"/>
    <col min="13038" max="13038" width="0" style="20" hidden="1" customWidth="1"/>
    <col min="13039" max="13039" width="28" style="20" customWidth="1"/>
    <col min="13040" max="13040" width="32.140625" style="20" customWidth="1"/>
    <col min="13041" max="13041" width="39.85546875" style="20" bestFit="1" customWidth="1"/>
    <col min="13042" max="13042" width="0" style="20" hidden="1" customWidth="1"/>
    <col min="13043" max="13043" width="7.28515625" style="20" customWidth="1"/>
    <col min="13044" max="13044" width="0" style="20" hidden="1" customWidth="1"/>
    <col min="13045" max="13045" width="7.28515625" style="20" customWidth="1"/>
    <col min="13046" max="13046" width="59.5703125" style="20" customWidth="1"/>
    <col min="13047" max="13047" width="0" style="20" hidden="1" customWidth="1"/>
    <col min="13048" max="13048" width="23.85546875" style="20" customWidth="1"/>
    <col min="13049" max="13049" width="27.42578125" style="20" customWidth="1"/>
    <col min="13050" max="13050" width="28" style="20" customWidth="1"/>
    <col min="13051" max="13053" width="0" style="20" hidden="1" customWidth="1"/>
    <col min="13054" max="13054" width="7.28515625" style="20" customWidth="1"/>
    <col min="13055" max="13055" width="6.140625" style="20" bestFit="1" customWidth="1"/>
    <col min="13056" max="13056" width="76.85546875" style="20"/>
    <col min="13057" max="13057" width="7.28515625" style="20" customWidth="1"/>
    <col min="13058" max="13058" width="6.140625" style="20" bestFit="1" customWidth="1"/>
    <col min="13059" max="13059" width="78" style="20" customWidth="1"/>
    <col min="13060" max="13060" width="20.7109375" style="20" customWidth="1"/>
    <col min="13061" max="13061" width="26" style="20" customWidth="1"/>
    <col min="13062" max="13062" width="37" style="20" bestFit="1" customWidth="1"/>
    <col min="13063" max="13071" width="0" style="20" hidden="1" customWidth="1"/>
    <col min="13072" max="13074" width="22.7109375" style="20" bestFit="1" customWidth="1"/>
    <col min="13075" max="13075" width="25.28515625" style="20" bestFit="1" customWidth="1"/>
    <col min="13076" max="13076" width="21" style="20" bestFit="1" customWidth="1"/>
    <col min="13077" max="13077" width="8.28515625" style="20" customWidth="1"/>
    <col min="13078" max="13078" width="19" style="20" bestFit="1" customWidth="1"/>
    <col min="13079" max="13079" width="20.5703125" style="20" bestFit="1" customWidth="1"/>
    <col min="13080" max="13080" width="19" style="20" customWidth="1"/>
    <col min="13081" max="13287" width="11.42578125" style="20" customWidth="1"/>
    <col min="13288" max="13290" width="7.28515625" style="20" customWidth="1"/>
    <col min="13291" max="13291" width="0" style="20" hidden="1" customWidth="1"/>
    <col min="13292" max="13292" width="7.28515625" style="20" customWidth="1"/>
    <col min="13293" max="13293" width="66.140625" style="20" customWidth="1"/>
    <col min="13294" max="13294" width="0" style="20" hidden="1" customWidth="1"/>
    <col min="13295" max="13295" width="28" style="20" customWidth="1"/>
    <col min="13296" max="13296" width="32.140625" style="20" customWidth="1"/>
    <col min="13297" max="13297" width="39.85546875" style="20" bestFit="1" customWidth="1"/>
    <col min="13298" max="13298" width="0" style="20" hidden="1" customWidth="1"/>
    <col min="13299" max="13299" width="7.28515625" style="20" customWidth="1"/>
    <col min="13300" max="13300" width="0" style="20" hidden="1" customWidth="1"/>
    <col min="13301" max="13301" width="7.28515625" style="20" customWidth="1"/>
    <col min="13302" max="13302" width="59.5703125" style="20" customWidth="1"/>
    <col min="13303" max="13303" width="0" style="20" hidden="1" customWidth="1"/>
    <col min="13304" max="13304" width="23.85546875" style="20" customWidth="1"/>
    <col min="13305" max="13305" width="27.42578125" style="20" customWidth="1"/>
    <col min="13306" max="13306" width="28" style="20" customWidth="1"/>
    <col min="13307" max="13309" width="0" style="20" hidden="1" customWidth="1"/>
    <col min="13310" max="13310" width="7.28515625" style="20" customWidth="1"/>
    <col min="13311" max="13311" width="6.140625" style="20" bestFit="1" customWidth="1"/>
    <col min="13312" max="13312" width="76.85546875" style="20"/>
    <col min="13313" max="13313" width="7.28515625" style="20" customWidth="1"/>
    <col min="13314" max="13314" width="6.140625" style="20" bestFit="1" customWidth="1"/>
    <col min="13315" max="13315" width="78" style="20" customWidth="1"/>
    <col min="13316" max="13316" width="20.7109375" style="20" customWidth="1"/>
    <col min="13317" max="13317" width="26" style="20" customWidth="1"/>
    <col min="13318" max="13318" width="37" style="20" bestFit="1" customWidth="1"/>
    <col min="13319" max="13327" width="0" style="20" hidden="1" customWidth="1"/>
    <col min="13328" max="13330" width="22.7109375" style="20" bestFit="1" customWidth="1"/>
    <col min="13331" max="13331" width="25.28515625" style="20" bestFit="1" customWidth="1"/>
    <col min="13332" max="13332" width="21" style="20" bestFit="1" customWidth="1"/>
    <col min="13333" max="13333" width="8.28515625" style="20" customWidth="1"/>
    <col min="13334" max="13334" width="19" style="20" bestFit="1" customWidth="1"/>
    <col min="13335" max="13335" width="20.5703125" style="20" bestFit="1" customWidth="1"/>
    <col min="13336" max="13336" width="19" style="20" customWidth="1"/>
    <col min="13337" max="13543" width="11.42578125" style="20" customWidth="1"/>
    <col min="13544" max="13546" width="7.28515625" style="20" customWidth="1"/>
    <col min="13547" max="13547" width="0" style="20" hidden="1" customWidth="1"/>
    <col min="13548" max="13548" width="7.28515625" style="20" customWidth="1"/>
    <col min="13549" max="13549" width="66.140625" style="20" customWidth="1"/>
    <col min="13550" max="13550" width="0" style="20" hidden="1" customWidth="1"/>
    <col min="13551" max="13551" width="28" style="20" customWidth="1"/>
    <col min="13552" max="13552" width="32.140625" style="20" customWidth="1"/>
    <col min="13553" max="13553" width="39.85546875" style="20" bestFit="1" customWidth="1"/>
    <col min="13554" max="13554" width="0" style="20" hidden="1" customWidth="1"/>
    <col min="13555" max="13555" width="7.28515625" style="20" customWidth="1"/>
    <col min="13556" max="13556" width="0" style="20" hidden="1" customWidth="1"/>
    <col min="13557" max="13557" width="7.28515625" style="20" customWidth="1"/>
    <col min="13558" max="13558" width="59.5703125" style="20" customWidth="1"/>
    <col min="13559" max="13559" width="0" style="20" hidden="1" customWidth="1"/>
    <col min="13560" max="13560" width="23.85546875" style="20" customWidth="1"/>
    <col min="13561" max="13561" width="27.42578125" style="20" customWidth="1"/>
    <col min="13562" max="13562" width="28" style="20" customWidth="1"/>
    <col min="13563" max="13565" width="0" style="20" hidden="1" customWidth="1"/>
    <col min="13566" max="13566" width="7.28515625" style="20" customWidth="1"/>
    <col min="13567" max="13567" width="6.140625" style="20" bestFit="1" customWidth="1"/>
    <col min="13568" max="13568" width="76.85546875" style="20"/>
    <col min="13569" max="13569" width="7.28515625" style="20" customWidth="1"/>
    <col min="13570" max="13570" width="6.140625" style="20" bestFit="1" customWidth="1"/>
    <col min="13571" max="13571" width="78" style="20" customWidth="1"/>
    <col min="13572" max="13572" width="20.7109375" style="20" customWidth="1"/>
    <col min="13573" max="13573" width="26" style="20" customWidth="1"/>
    <col min="13574" max="13574" width="37" style="20" bestFit="1" customWidth="1"/>
    <col min="13575" max="13583" width="0" style="20" hidden="1" customWidth="1"/>
    <col min="13584" max="13586" width="22.7109375" style="20" bestFit="1" customWidth="1"/>
    <col min="13587" max="13587" width="25.28515625" style="20" bestFit="1" customWidth="1"/>
    <col min="13588" max="13588" width="21" style="20" bestFit="1" customWidth="1"/>
    <col min="13589" max="13589" width="8.28515625" style="20" customWidth="1"/>
    <col min="13590" max="13590" width="19" style="20" bestFit="1" customWidth="1"/>
    <col min="13591" max="13591" width="20.5703125" style="20" bestFit="1" customWidth="1"/>
    <col min="13592" max="13592" width="19" style="20" customWidth="1"/>
    <col min="13593" max="13799" width="11.42578125" style="20" customWidth="1"/>
    <col min="13800" max="13802" width="7.28515625" style="20" customWidth="1"/>
    <col min="13803" max="13803" width="0" style="20" hidden="1" customWidth="1"/>
    <col min="13804" max="13804" width="7.28515625" style="20" customWidth="1"/>
    <col min="13805" max="13805" width="66.140625" style="20" customWidth="1"/>
    <col min="13806" max="13806" width="0" style="20" hidden="1" customWidth="1"/>
    <col min="13807" max="13807" width="28" style="20" customWidth="1"/>
    <col min="13808" max="13808" width="32.140625" style="20" customWidth="1"/>
    <col min="13809" max="13809" width="39.85546875" style="20" bestFit="1" customWidth="1"/>
    <col min="13810" max="13810" width="0" style="20" hidden="1" customWidth="1"/>
    <col min="13811" max="13811" width="7.28515625" style="20" customWidth="1"/>
    <col min="13812" max="13812" width="0" style="20" hidden="1" customWidth="1"/>
    <col min="13813" max="13813" width="7.28515625" style="20" customWidth="1"/>
    <col min="13814" max="13814" width="59.5703125" style="20" customWidth="1"/>
    <col min="13815" max="13815" width="0" style="20" hidden="1" customWidth="1"/>
    <col min="13816" max="13816" width="23.85546875" style="20" customWidth="1"/>
    <col min="13817" max="13817" width="27.42578125" style="20" customWidth="1"/>
    <col min="13818" max="13818" width="28" style="20" customWidth="1"/>
    <col min="13819" max="13821" width="0" style="20" hidden="1" customWidth="1"/>
    <col min="13822" max="13822" width="7.28515625" style="20" customWidth="1"/>
    <col min="13823" max="13823" width="6.140625" style="20" bestFit="1" customWidth="1"/>
    <col min="13824" max="13824" width="76.85546875" style="20"/>
    <col min="13825" max="13825" width="7.28515625" style="20" customWidth="1"/>
    <col min="13826" max="13826" width="6.140625" style="20" bestFit="1" customWidth="1"/>
    <col min="13827" max="13827" width="78" style="20" customWidth="1"/>
    <col min="13828" max="13828" width="20.7109375" style="20" customWidth="1"/>
    <col min="13829" max="13829" width="26" style="20" customWidth="1"/>
    <col min="13830" max="13830" width="37" style="20" bestFit="1" customWidth="1"/>
    <col min="13831" max="13839" width="0" style="20" hidden="1" customWidth="1"/>
    <col min="13840" max="13842" width="22.7109375" style="20" bestFit="1" customWidth="1"/>
    <col min="13843" max="13843" width="25.28515625" style="20" bestFit="1" customWidth="1"/>
    <col min="13844" max="13844" width="21" style="20" bestFit="1" customWidth="1"/>
    <col min="13845" max="13845" width="8.28515625" style="20" customWidth="1"/>
    <col min="13846" max="13846" width="19" style="20" bestFit="1" customWidth="1"/>
    <col min="13847" max="13847" width="20.5703125" style="20" bestFit="1" customWidth="1"/>
    <col min="13848" max="13848" width="19" style="20" customWidth="1"/>
    <col min="13849" max="14055" width="11.42578125" style="20" customWidth="1"/>
    <col min="14056" max="14058" width="7.28515625" style="20" customWidth="1"/>
    <col min="14059" max="14059" width="0" style="20" hidden="1" customWidth="1"/>
    <col min="14060" max="14060" width="7.28515625" style="20" customWidth="1"/>
    <col min="14061" max="14061" width="66.140625" style="20" customWidth="1"/>
    <col min="14062" max="14062" width="0" style="20" hidden="1" customWidth="1"/>
    <col min="14063" max="14063" width="28" style="20" customWidth="1"/>
    <col min="14064" max="14064" width="32.140625" style="20" customWidth="1"/>
    <col min="14065" max="14065" width="39.85546875" style="20" bestFit="1" customWidth="1"/>
    <col min="14066" max="14066" width="0" style="20" hidden="1" customWidth="1"/>
    <col min="14067" max="14067" width="7.28515625" style="20" customWidth="1"/>
    <col min="14068" max="14068" width="0" style="20" hidden="1" customWidth="1"/>
    <col min="14069" max="14069" width="7.28515625" style="20" customWidth="1"/>
    <col min="14070" max="14070" width="59.5703125" style="20" customWidth="1"/>
    <col min="14071" max="14071" width="0" style="20" hidden="1" customWidth="1"/>
    <col min="14072" max="14072" width="23.85546875" style="20" customWidth="1"/>
    <col min="14073" max="14073" width="27.42578125" style="20" customWidth="1"/>
    <col min="14074" max="14074" width="28" style="20" customWidth="1"/>
    <col min="14075" max="14077" width="0" style="20" hidden="1" customWidth="1"/>
    <col min="14078" max="14078" width="7.28515625" style="20" customWidth="1"/>
    <col min="14079" max="14079" width="6.140625" style="20" bestFit="1" customWidth="1"/>
    <col min="14080" max="14080" width="76.85546875" style="20"/>
    <col min="14081" max="14081" width="7.28515625" style="20" customWidth="1"/>
    <col min="14082" max="14082" width="6.140625" style="20" bestFit="1" customWidth="1"/>
    <col min="14083" max="14083" width="78" style="20" customWidth="1"/>
    <col min="14084" max="14084" width="20.7109375" style="20" customWidth="1"/>
    <col min="14085" max="14085" width="26" style="20" customWidth="1"/>
    <col min="14086" max="14086" width="37" style="20" bestFit="1" customWidth="1"/>
    <col min="14087" max="14095" width="0" style="20" hidden="1" customWidth="1"/>
    <col min="14096" max="14098" width="22.7109375" style="20" bestFit="1" customWidth="1"/>
    <col min="14099" max="14099" width="25.28515625" style="20" bestFit="1" customWidth="1"/>
    <col min="14100" max="14100" width="21" style="20" bestFit="1" customWidth="1"/>
    <col min="14101" max="14101" width="8.28515625" style="20" customWidth="1"/>
    <col min="14102" max="14102" width="19" style="20" bestFit="1" customWidth="1"/>
    <col min="14103" max="14103" width="20.5703125" style="20" bestFit="1" customWidth="1"/>
    <col min="14104" max="14104" width="19" style="20" customWidth="1"/>
    <col min="14105" max="14311" width="11.42578125" style="20" customWidth="1"/>
    <col min="14312" max="14314" width="7.28515625" style="20" customWidth="1"/>
    <col min="14315" max="14315" width="0" style="20" hidden="1" customWidth="1"/>
    <col min="14316" max="14316" width="7.28515625" style="20" customWidth="1"/>
    <col min="14317" max="14317" width="66.140625" style="20" customWidth="1"/>
    <col min="14318" max="14318" width="0" style="20" hidden="1" customWidth="1"/>
    <col min="14319" max="14319" width="28" style="20" customWidth="1"/>
    <col min="14320" max="14320" width="32.140625" style="20" customWidth="1"/>
    <col min="14321" max="14321" width="39.85546875" style="20" bestFit="1" customWidth="1"/>
    <col min="14322" max="14322" width="0" style="20" hidden="1" customWidth="1"/>
    <col min="14323" max="14323" width="7.28515625" style="20" customWidth="1"/>
    <col min="14324" max="14324" width="0" style="20" hidden="1" customWidth="1"/>
    <col min="14325" max="14325" width="7.28515625" style="20" customWidth="1"/>
    <col min="14326" max="14326" width="59.5703125" style="20" customWidth="1"/>
    <col min="14327" max="14327" width="0" style="20" hidden="1" customWidth="1"/>
    <col min="14328" max="14328" width="23.85546875" style="20" customWidth="1"/>
    <col min="14329" max="14329" width="27.42578125" style="20" customWidth="1"/>
    <col min="14330" max="14330" width="28" style="20" customWidth="1"/>
    <col min="14331" max="14333" width="0" style="20" hidden="1" customWidth="1"/>
    <col min="14334" max="14334" width="7.28515625" style="20" customWidth="1"/>
    <col min="14335" max="14335" width="6.140625" style="20" bestFit="1" customWidth="1"/>
    <col min="14336" max="14336" width="76.85546875" style="20"/>
    <col min="14337" max="14337" width="7.28515625" style="20" customWidth="1"/>
    <col min="14338" max="14338" width="6.140625" style="20" bestFit="1" customWidth="1"/>
    <col min="14339" max="14339" width="78" style="20" customWidth="1"/>
    <col min="14340" max="14340" width="20.7109375" style="20" customWidth="1"/>
    <col min="14341" max="14341" width="26" style="20" customWidth="1"/>
    <col min="14342" max="14342" width="37" style="20" bestFit="1" customWidth="1"/>
    <col min="14343" max="14351" width="0" style="20" hidden="1" customWidth="1"/>
    <col min="14352" max="14354" width="22.7109375" style="20" bestFit="1" customWidth="1"/>
    <col min="14355" max="14355" width="25.28515625" style="20" bestFit="1" customWidth="1"/>
    <col min="14356" max="14356" width="21" style="20" bestFit="1" customWidth="1"/>
    <col min="14357" max="14357" width="8.28515625" style="20" customWidth="1"/>
    <col min="14358" max="14358" width="19" style="20" bestFit="1" customWidth="1"/>
    <col min="14359" max="14359" width="20.5703125" style="20" bestFit="1" customWidth="1"/>
    <col min="14360" max="14360" width="19" style="20" customWidth="1"/>
    <col min="14361" max="14567" width="11.42578125" style="20" customWidth="1"/>
    <col min="14568" max="14570" width="7.28515625" style="20" customWidth="1"/>
    <col min="14571" max="14571" width="0" style="20" hidden="1" customWidth="1"/>
    <col min="14572" max="14572" width="7.28515625" style="20" customWidth="1"/>
    <col min="14573" max="14573" width="66.140625" style="20" customWidth="1"/>
    <col min="14574" max="14574" width="0" style="20" hidden="1" customWidth="1"/>
    <col min="14575" max="14575" width="28" style="20" customWidth="1"/>
    <col min="14576" max="14576" width="32.140625" style="20" customWidth="1"/>
    <col min="14577" max="14577" width="39.85546875" style="20" bestFit="1" customWidth="1"/>
    <col min="14578" max="14578" width="0" style="20" hidden="1" customWidth="1"/>
    <col min="14579" max="14579" width="7.28515625" style="20" customWidth="1"/>
    <col min="14580" max="14580" width="0" style="20" hidden="1" customWidth="1"/>
    <col min="14581" max="14581" width="7.28515625" style="20" customWidth="1"/>
    <col min="14582" max="14582" width="59.5703125" style="20" customWidth="1"/>
    <col min="14583" max="14583" width="0" style="20" hidden="1" customWidth="1"/>
    <col min="14584" max="14584" width="23.85546875" style="20" customWidth="1"/>
    <col min="14585" max="14585" width="27.42578125" style="20" customWidth="1"/>
    <col min="14586" max="14586" width="28" style="20" customWidth="1"/>
    <col min="14587" max="14589" width="0" style="20" hidden="1" customWidth="1"/>
    <col min="14590" max="14590" width="7.28515625" style="20" customWidth="1"/>
    <col min="14591" max="14591" width="6.140625" style="20" bestFit="1" customWidth="1"/>
    <col min="14592" max="14592" width="76.85546875" style="20"/>
    <col min="14593" max="14593" width="7.28515625" style="20" customWidth="1"/>
    <col min="14594" max="14594" width="6.140625" style="20" bestFit="1" customWidth="1"/>
    <col min="14595" max="14595" width="78" style="20" customWidth="1"/>
    <col min="14596" max="14596" width="20.7109375" style="20" customWidth="1"/>
    <col min="14597" max="14597" width="26" style="20" customWidth="1"/>
    <col min="14598" max="14598" width="37" style="20" bestFit="1" customWidth="1"/>
    <col min="14599" max="14607" width="0" style="20" hidden="1" customWidth="1"/>
    <col min="14608" max="14610" width="22.7109375" style="20" bestFit="1" customWidth="1"/>
    <col min="14611" max="14611" width="25.28515625" style="20" bestFit="1" customWidth="1"/>
    <col min="14612" max="14612" width="21" style="20" bestFit="1" customWidth="1"/>
    <col min="14613" max="14613" width="8.28515625" style="20" customWidth="1"/>
    <col min="14614" max="14614" width="19" style="20" bestFit="1" customWidth="1"/>
    <col min="14615" max="14615" width="20.5703125" style="20" bestFit="1" customWidth="1"/>
    <col min="14616" max="14616" width="19" style="20" customWidth="1"/>
    <col min="14617" max="14823" width="11.42578125" style="20" customWidth="1"/>
    <col min="14824" max="14826" width="7.28515625" style="20" customWidth="1"/>
    <col min="14827" max="14827" width="0" style="20" hidden="1" customWidth="1"/>
    <col min="14828" max="14828" width="7.28515625" style="20" customWidth="1"/>
    <col min="14829" max="14829" width="66.140625" style="20" customWidth="1"/>
    <col min="14830" max="14830" width="0" style="20" hidden="1" customWidth="1"/>
    <col min="14831" max="14831" width="28" style="20" customWidth="1"/>
    <col min="14832" max="14832" width="32.140625" style="20" customWidth="1"/>
    <col min="14833" max="14833" width="39.85546875" style="20" bestFit="1" customWidth="1"/>
    <col min="14834" max="14834" width="0" style="20" hidden="1" customWidth="1"/>
    <col min="14835" max="14835" width="7.28515625" style="20" customWidth="1"/>
    <col min="14836" max="14836" width="0" style="20" hidden="1" customWidth="1"/>
    <col min="14837" max="14837" width="7.28515625" style="20" customWidth="1"/>
    <col min="14838" max="14838" width="59.5703125" style="20" customWidth="1"/>
    <col min="14839" max="14839" width="0" style="20" hidden="1" customWidth="1"/>
    <col min="14840" max="14840" width="23.85546875" style="20" customWidth="1"/>
    <col min="14841" max="14841" width="27.42578125" style="20" customWidth="1"/>
    <col min="14842" max="14842" width="28" style="20" customWidth="1"/>
    <col min="14843" max="14845" width="0" style="20" hidden="1" customWidth="1"/>
    <col min="14846" max="14846" width="7.28515625" style="20" customWidth="1"/>
    <col min="14847" max="14847" width="6.140625" style="20" bestFit="1" customWidth="1"/>
    <col min="14848" max="14848" width="76.85546875" style="20"/>
    <col min="14849" max="14849" width="7.28515625" style="20" customWidth="1"/>
    <col min="14850" max="14850" width="6.140625" style="20" bestFit="1" customWidth="1"/>
    <col min="14851" max="14851" width="78" style="20" customWidth="1"/>
    <col min="14852" max="14852" width="20.7109375" style="20" customWidth="1"/>
    <col min="14853" max="14853" width="26" style="20" customWidth="1"/>
    <col min="14854" max="14854" width="37" style="20" bestFit="1" customWidth="1"/>
    <col min="14855" max="14863" width="0" style="20" hidden="1" customWidth="1"/>
    <col min="14864" max="14866" width="22.7109375" style="20" bestFit="1" customWidth="1"/>
    <col min="14867" max="14867" width="25.28515625" style="20" bestFit="1" customWidth="1"/>
    <col min="14868" max="14868" width="21" style="20" bestFit="1" customWidth="1"/>
    <col min="14869" max="14869" width="8.28515625" style="20" customWidth="1"/>
    <col min="14870" max="14870" width="19" style="20" bestFit="1" customWidth="1"/>
    <col min="14871" max="14871" width="20.5703125" style="20" bestFit="1" customWidth="1"/>
    <col min="14872" max="14872" width="19" style="20" customWidth="1"/>
    <col min="14873" max="15079" width="11.42578125" style="20" customWidth="1"/>
    <col min="15080" max="15082" width="7.28515625" style="20" customWidth="1"/>
    <col min="15083" max="15083" width="0" style="20" hidden="1" customWidth="1"/>
    <col min="15084" max="15084" width="7.28515625" style="20" customWidth="1"/>
    <col min="15085" max="15085" width="66.140625" style="20" customWidth="1"/>
    <col min="15086" max="15086" width="0" style="20" hidden="1" customWidth="1"/>
    <col min="15087" max="15087" width="28" style="20" customWidth="1"/>
    <col min="15088" max="15088" width="32.140625" style="20" customWidth="1"/>
    <col min="15089" max="15089" width="39.85546875" style="20" bestFit="1" customWidth="1"/>
    <col min="15090" max="15090" width="0" style="20" hidden="1" customWidth="1"/>
    <col min="15091" max="15091" width="7.28515625" style="20" customWidth="1"/>
    <col min="15092" max="15092" width="0" style="20" hidden="1" customWidth="1"/>
    <col min="15093" max="15093" width="7.28515625" style="20" customWidth="1"/>
    <col min="15094" max="15094" width="59.5703125" style="20" customWidth="1"/>
    <col min="15095" max="15095" width="0" style="20" hidden="1" customWidth="1"/>
    <col min="15096" max="15096" width="23.85546875" style="20" customWidth="1"/>
    <col min="15097" max="15097" width="27.42578125" style="20" customWidth="1"/>
    <col min="15098" max="15098" width="28" style="20" customWidth="1"/>
    <col min="15099" max="15101" width="0" style="20" hidden="1" customWidth="1"/>
    <col min="15102" max="15102" width="7.28515625" style="20" customWidth="1"/>
    <col min="15103" max="15103" width="6.140625" style="20" bestFit="1" customWidth="1"/>
    <col min="15104" max="15104" width="76.85546875" style="20"/>
    <col min="15105" max="15105" width="7.28515625" style="20" customWidth="1"/>
    <col min="15106" max="15106" width="6.140625" style="20" bestFit="1" customWidth="1"/>
    <col min="15107" max="15107" width="78" style="20" customWidth="1"/>
    <col min="15108" max="15108" width="20.7109375" style="20" customWidth="1"/>
    <col min="15109" max="15109" width="26" style="20" customWidth="1"/>
    <col min="15110" max="15110" width="37" style="20" bestFit="1" customWidth="1"/>
    <col min="15111" max="15119" width="0" style="20" hidden="1" customWidth="1"/>
    <col min="15120" max="15122" width="22.7109375" style="20" bestFit="1" customWidth="1"/>
    <col min="15123" max="15123" width="25.28515625" style="20" bestFit="1" customWidth="1"/>
    <col min="15124" max="15124" width="21" style="20" bestFit="1" customWidth="1"/>
    <col min="15125" max="15125" width="8.28515625" style="20" customWidth="1"/>
    <col min="15126" max="15126" width="19" style="20" bestFit="1" customWidth="1"/>
    <col min="15127" max="15127" width="20.5703125" style="20" bestFit="1" customWidth="1"/>
    <col min="15128" max="15128" width="19" style="20" customWidth="1"/>
    <col min="15129" max="15335" width="11.42578125" style="20" customWidth="1"/>
    <col min="15336" max="15338" width="7.28515625" style="20" customWidth="1"/>
    <col min="15339" max="15339" width="0" style="20" hidden="1" customWidth="1"/>
    <col min="15340" max="15340" width="7.28515625" style="20" customWidth="1"/>
    <col min="15341" max="15341" width="66.140625" style="20" customWidth="1"/>
    <col min="15342" max="15342" width="0" style="20" hidden="1" customWidth="1"/>
    <col min="15343" max="15343" width="28" style="20" customWidth="1"/>
    <col min="15344" max="15344" width="32.140625" style="20" customWidth="1"/>
    <col min="15345" max="15345" width="39.85546875" style="20" bestFit="1" customWidth="1"/>
    <col min="15346" max="15346" width="0" style="20" hidden="1" customWidth="1"/>
    <col min="15347" max="15347" width="7.28515625" style="20" customWidth="1"/>
    <col min="15348" max="15348" width="0" style="20" hidden="1" customWidth="1"/>
    <col min="15349" max="15349" width="7.28515625" style="20" customWidth="1"/>
    <col min="15350" max="15350" width="59.5703125" style="20" customWidth="1"/>
    <col min="15351" max="15351" width="0" style="20" hidden="1" customWidth="1"/>
    <col min="15352" max="15352" width="23.85546875" style="20" customWidth="1"/>
    <col min="15353" max="15353" width="27.42578125" style="20" customWidth="1"/>
    <col min="15354" max="15354" width="28" style="20" customWidth="1"/>
    <col min="15355" max="15357" width="0" style="20" hidden="1" customWidth="1"/>
    <col min="15358" max="15358" width="7.28515625" style="20" customWidth="1"/>
    <col min="15359" max="15359" width="6.140625" style="20" bestFit="1" customWidth="1"/>
    <col min="15360" max="15360" width="76.85546875" style="20"/>
    <col min="15361" max="15361" width="7.28515625" style="20" customWidth="1"/>
    <col min="15362" max="15362" width="6.140625" style="20" bestFit="1" customWidth="1"/>
    <col min="15363" max="15363" width="78" style="20" customWidth="1"/>
    <col min="15364" max="15364" width="20.7109375" style="20" customWidth="1"/>
    <col min="15365" max="15365" width="26" style="20" customWidth="1"/>
    <col min="15366" max="15366" width="37" style="20" bestFit="1" customWidth="1"/>
    <col min="15367" max="15375" width="0" style="20" hidden="1" customWidth="1"/>
    <col min="15376" max="15378" width="22.7109375" style="20" bestFit="1" customWidth="1"/>
    <col min="15379" max="15379" width="25.28515625" style="20" bestFit="1" customWidth="1"/>
    <col min="15380" max="15380" width="21" style="20" bestFit="1" customWidth="1"/>
    <col min="15381" max="15381" width="8.28515625" style="20" customWidth="1"/>
    <col min="15382" max="15382" width="19" style="20" bestFit="1" customWidth="1"/>
    <col min="15383" max="15383" width="20.5703125" style="20" bestFit="1" customWidth="1"/>
    <col min="15384" max="15384" width="19" style="20" customWidth="1"/>
    <col min="15385" max="15591" width="11.42578125" style="20" customWidth="1"/>
    <col min="15592" max="15594" width="7.28515625" style="20" customWidth="1"/>
    <col min="15595" max="15595" width="0" style="20" hidden="1" customWidth="1"/>
    <col min="15596" max="15596" width="7.28515625" style="20" customWidth="1"/>
    <col min="15597" max="15597" width="66.140625" style="20" customWidth="1"/>
    <col min="15598" max="15598" width="0" style="20" hidden="1" customWidth="1"/>
    <col min="15599" max="15599" width="28" style="20" customWidth="1"/>
    <col min="15600" max="15600" width="32.140625" style="20" customWidth="1"/>
    <col min="15601" max="15601" width="39.85546875" style="20" bestFit="1" customWidth="1"/>
    <col min="15602" max="15602" width="0" style="20" hidden="1" customWidth="1"/>
    <col min="15603" max="15603" width="7.28515625" style="20" customWidth="1"/>
    <col min="15604" max="15604" width="0" style="20" hidden="1" customWidth="1"/>
    <col min="15605" max="15605" width="7.28515625" style="20" customWidth="1"/>
    <col min="15606" max="15606" width="59.5703125" style="20" customWidth="1"/>
    <col min="15607" max="15607" width="0" style="20" hidden="1" customWidth="1"/>
    <col min="15608" max="15608" width="23.85546875" style="20" customWidth="1"/>
    <col min="15609" max="15609" width="27.42578125" style="20" customWidth="1"/>
    <col min="15610" max="15610" width="28" style="20" customWidth="1"/>
    <col min="15611" max="15613" width="0" style="20" hidden="1" customWidth="1"/>
    <col min="15614" max="15614" width="7.28515625" style="20" customWidth="1"/>
    <col min="15615" max="15615" width="6.140625" style="20" bestFit="1" customWidth="1"/>
    <col min="15616" max="15616" width="76.85546875" style="20"/>
    <col min="15617" max="15617" width="7.28515625" style="20" customWidth="1"/>
    <col min="15618" max="15618" width="6.140625" style="20" bestFit="1" customWidth="1"/>
    <col min="15619" max="15619" width="78" style="20" customWidth="1"/>
    <col min="15620" max="15620" width="20.7109375" style="20" customWidth="1"/>
    <col min="15621" max="15621" width="26" style="20" customWidth="1"/>
    <col min="15622" max="15622" width="37" style="20" bestFit="1" customWidth="1"/>
    <col min="15623" max="15631" width="0" style="20" hidden="1" customWidth="1"/>
    <col min="15632" max="15634" width="22.7109375" style="20" bestFit="1" customWidth="1"/>
    <col min="15635" max="15635" width="25.28515625" style="20" bestFit="1" customWidth="1"/>
    <col min="15636" max="15636" width="21" style="20" bestFit="1" customWidth="1"/>
    <col min="15637" max="15637" width="8.28515625" style="20" customWidth="1"/>
    <col min="15638" max="15638" width="19" style="20" bestFit="1" customWidth="1"/>
    <col min="15639" max="15639" width="20.5703125" style="20" bestFit="1" customWidth="1"/>
    <col min="15640" max="15640" width="19" style="20" customWidth="1"/>
    <col min="15641" max="15847" width="11.42578125" style="20" customWidth="1"/>
    <col min="15848" max="15850" width="7.28515625" style="20" customWidth="1"/>
    <col min="15851" max="15851" width="0" style="20" hidden="1" customWidth="1"/>
    <col min="15852" max="15852" width="7.28515625" style="20" customWidth="1"/>
    <col min="15853" max="15853" width="66.140625" style="20" customWidth="1"/>
    <col min="15854" max="15854" width="0" style="20" hidden="1" customWidth="1"/>
    <col min="15855" max="15855" width="28" style="20" customWidth="1"/>
    <col min="15856" max="15856" width="32.140625" style="20" customWidth="1"/>
    <col min="15857" max="15857" width="39.85546875" style="20" bestFit="1" customWidth="1"/>
    <col min="15858" max="15858" width="0" style="20" hidden="1" customWidth="1"/>
    <col min="15859" max="15859" width="7.28515625" style="20" customWidth="1"/>
    <col min="15860" max="15860" width="0" style="20" hidden="1" customWidth="1"/>
    <col min="15861" max="15861" width="7.28515625" style="20" customWidth="1"/>
    <col min="15862" max="15862" width="59.5703125" style="20" customWidth="1"/>
    <col min="15863" max="15863" width="0" style="20" hidden="1" customWidth="1"/>
    <col min="15864" max="15864" width="23.85546875" style="20" customWidth="1"/>
    <col min="15865" max="15865" width="27.42578125" style="20" customWidth="1"/>
    <col min="15866" max="15866" width="28" style="20" customWidth="1"/>
    <col min="15867" max="15869" width="0" style="20" hidden="1" customWidth="1"/>
    <col min="15870" max="15870" width="7.28515625" style="20" customWidth="1"/>
    <col min="15871" max="15871" width="6.140625" style="20" bestFit="1" customWidth="1"/>
    <col min="15872" max="15872" width="76.85546875" style="20"/>
    <col min="15873" max="15873" width="7.28515625" style="20" customWidth="1"/>
    <col min="15874" max="15874" width="6.140625" style="20" bestFit="1" customWidth="1"/>
    <col min="15875" max="15875" width="78" style="20" customWidth="1"/>
    <col min="15876" max="15876" width="20.7109375" style="20" customWidth="1"/>
    <col min="15877" max="15877" width="26" style="20" customWidth="1"/>
    <col min="15878" max="15878" width="37" style="20" bestFit="1" customWidth="1"/>
    <col min="15879" max="15887" width="0" style="20" hidden="1" customWidth="1"/>
    <col min="15888" max="15890" width="22.7109375" style="20" bestFit="1" customWidth="1"/>
    <col min="15891" max="15891" width="25.28515625" style="20" bestFit="1" customWidth="1"/>
    <col min="15892" max="15892" width="21" style="20" bestFit="1" customWidth="1"/>
    <col min="15893" max="15893" width="8.28515625" style="20" customWidth="1"/>
    <col min="15894" max="15894" width="19" style="20" bestFit="1" customWidth="1"/>
    <col min="15895" max="15895" width="20.5703125" style="20" bestFit="1" customWidth="1"/>
    <col min="15896" max="15896" width="19" style="20" customWidth="1"/>
    <col min="15897" max="16103" width="11.42578125" style="20" customWidth="1"/>
    <col min="16104" max="16106" width="7.28515625" style="20" customWidth="1"/>
    <col min="16107" max="16107" width="0" style="20" hidden="1" customWidth="1"/>
    <col min="16108" max="16108" width="7.28515625" style="20" customWidth="1"/>
    <col min="16109" max="16109" width="66.140625" style="20" customWidth="1"/>
    <col min="16110" max="16110" width="0" style="20" hidden="1" customWidth="1"/>
    <col min="16111" max="16111" width="28" style="20" customWidth="1"/>
    <col min="16112" max="16112" width="32.140625" style="20" customWidth="1"/>
    <col min="16113" max="16113" width="39.85546875" style="20" bestFit="1" customWidth="1"/>
    <col min="16114" max="16114" width="0" style="20" hidden="1" customWidth="1"/>
    <col min="16115" max="16115" width="7.28515625" style="20" customWidth="1"/>
    <col min="16116" max="16116" width="0" style="20" hidden="1" customWidth="1"/>
    <col min="16117" max="16117" width="7.28515625" style="20" customWidth="1"/>
    <col min="16118" max="16118" width="59.5703125" style="20" customWidth="1"/>
    <col min="16119" max="16119" width="0" style="20" hidden="1" customWidth="1"/>
    <col min="16120" max="16120" width="23.85546875" style="20" customWidth="1"/>
    <col min="16121" max="16121" width="27.42578125" style="20" customWidth="1"/>
    <col min="16122" max="16122" width="28" style="20" customWidth="1"/>
    <col min="16123" max="16125" width="0" style="20" hidden="1" customWidth="1"/>
    <col min="16126" max="16126" width="7.28515625" style="20" customWidth="1"/>
    <col min="16127" max="16127" width="6.140625" style="20" bestFit="1" customWidth="1"/>
    <col min="16128" max="16128" width="76.85546875" style="20"/>
    <col min="16129" max="16129" width="7.28515625" style="20" customWidth="1"/>
    <col min="16130" max="16130" width="6.140625" style="20" bestFit="1" customWidth="1"/>
    <col min="16131" max="16131" width="78" style="20" customWidth="1"/>
    <col min="16132" max="16132" width="20.7109375" style="20" customWidth="1"/>
    <col min="16133" max="16133" width="26" style="20" customWidth="1"/>
    <col min="16134" max="16134" width="37" style="20" bestFit="1" customWidth="1"/>
    <col min="16135" max="16143" width="0" style="20" hidden="1" customWidth="1"/>
    <col min="16144" max="16146" width="22.7109375" style="20" bestFit="1" customWidth="1"/>
    <col min="16147" max="16147" width="25.28515625" style="20" bestFit="1" customWidth="1"/>
    <col min="16148" max="16148" width="21" style="20" bestFit="1" customWidth="1"/>
    <col min="16149" max="16149" width="8.28515625" style="20" customWidth="1"/>
    <col min="16150" max="16150" width="19" style="20" bestFit="1" customWidth="1"/>
    <col min="16151" max="16151" width="20.5703125" style="20" bestFit="1" customWidth="1"/>
    <col min="16152" max="16152" width="19" style="20" customWidth="1"/>
    <col min="16153" max="16359" width="11.42578125" style="20" customWidth="1"/>
    <col min="16360" max="16362" width="7.28515625" style="20" customWidth="1"/>
    <col min="16363" max="16363" width="0" style="20" hidden="1" customWidth="1"/>
    <col min="16364" max="16364" width="7.28515625" style="20" customWidth="1"/>
    <col min="16365" max="16365" width="66.140625" style="20" customWidth="1"/>
    <col min="16366" max="16366" width="0" style="20" hidden="1" customWidth="1"/>
    <col min="16367" max="16367" width="28" style="20" customWidth="1"/>
    <col min="16368" max="16368" width="32.140625" style="20" customWidth="1"/>
    <col min="16369" max="16369" width="39.85546875" style="20" bestFit="1" customWidth="1"/>
    <col min="16370" max="16370" width="0" style="20" hidden="1" customWidth="1"/>
    <col min="16371" max="16371" width="7.28515625" style="20" customWidth="1"/>
    <col min="16372" max="16372" width="0" style="20" hidden="1" customWidth="1"/>
    <col min="16373" max="16373" width="7.28515625" style="20" customWidth="1"/>
    <col min="16374" max="16374" width="59.5703125" style="20" customWidth="1"/>
    <col min="16375" max="16375" width="0" style="20" hidden="1" customWidth="1"/>
    <col min="16376" max="16376" width="23.85546875" style="20" customWidth="1"/>
    <col min="16377" max="16377" width="27.42578125" style="20" customWidth="1"/>
    <col min="16378" max="16378" width="28" style="20" customWidth="1"/>
    <col min="16379" max="16381" width="0" style="20" hidden="1" customWidth="1"/>
    <col min="16382" max="16382" width="7.28515625" style="20" customWidth="1"/>
    <col min="16383" max="16383" width="6.140625" style="20" bestFit="1" customWidth="1"/>
    <col min="16384" max="16384" width="76.85546875" style="20"/>
  </cols>
  <sheetData>
    <row r="1" spans="1:91" s="4" customFormat="1" ht="27.75" customHeight="1" x14ac:dyDescent="0.25">
      <c r="A1" s="1"/>
      <c r="B1" s="1"/>
      <c r="C1" s="2" t="s">
        <v>0</v>
      </c>
      <c r="D1" s="2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91" s="4" customFormat="1" ht="27.75" customHeight="1" x14ac:dyDescent="0.25">
      <c r="A2" s="1"/>
      <c r="B2" s="1"/>
      <c r="C2" s="2" t="s">
        <v>1</v>
      </c>
      <c r="D2" s="2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91" s="4" customFormat="1" ht="27.75" customHeight="1" x14ac:dyDescent="0.25">
      <c r="A3" s="1"/>
      <c r="B3" s="1"/>
      <c r="C3" s="2" t="s">
        <v>2</v>
      </c>
      <c r="D3" s="2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91" s="4" customFormat="1" ht="27.75" customHeight="1" x14ac:dyDescent="0.25">
      <c r="A4" s="1"/>
      <c r="B4" s="1"/>
      <c r="C4" s="5" t="s">
        <v>3</v>
      </c>
      <c r="D4" s="5"/>
      <c r="E4" s="1"/>
      <c r="F4" s="1"/>
      <c r="G4" s="1"/>
      <c r="H4" s="1"/>
      <c r="I4" s="1"/>
      <c r="J4" s="1"/>
      <c r="K4" s="1"/>
      <c r="L4" s="1"/>
      <c r="R4" s="1"/>
      <c r="S4" s="1"/>
      <c r="T4" s="1"/>
    </row>
    <row r="5" spans="1:91" s="4" customFormat="1" ht="27.75" customHeight="1" x14ac:dyDescent="0.25">
      <c r="A5" s="1"/>
      <c r="B5" s="1"/>
      <c r="C5" s="6" t="s">
        <v>4</v>
      </c>
      <c r="D5" s="6"/>
      <c r="E5" s="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91" s="4" customFormat="1" ht="51" customHeight="1" x14ac:dyDescent="0.25">
      <c r="A6" s="1"/>
      <c r="B6" s="1"/>
      <c r="C6" s="6"/>
      <c r="D6" s="6"/>
      <c r="E6" s="8" t="s">
        <v>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91" s="4" customFormat="1" ht="27.75" hidden="1" customHeight="1" x14ac:dyDescent="0.25">
      <c r="A7" s="1"/>
      <c r="B7" s="1"/>
      <c r="C7" s="6"/>
      <c r="D7" s="5" t="s">
        <v>6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91" s="4" customFormat="1" ht="27.75" customHeight="1" x14ac:dyDescent="0.25">
      <c r="A8" s="1"/>
      <c r="B8" s="1"/>
      <c r="C8" s="9" t="s">
        <v>7</v>
      </c>
      <c r="D8" s="9"/>
      <c r="E8" s="10"/>
      <c r="F8" s="2"/>
      <c r="G8" s="5"/>
      <c r="H8" s="1"/>
      <c r="I8" s="1"/>
      <c r="L8" s="1"/>
      <c r="M8" s="1"/>
      <c r="N8" s="1"/>
      <c r="O8" s="1"/>
      <c r="P8" s="1"/>
      <c r="Q8" s="1"/>
      <c r="R8" s="1"/>
      <c r="S8" s="1"/>
      <c r="T8" s="1"/>
    </row>
    <row r="9" spans="1:91" s="4" customFormat="1" ht="27.75" customHeight="1" x14ac:dyDescent="0.25">
      <c r="A9" s="1"/>
      <c r="B9" s="1"/>
      <c r="C9" s="9" t="s">
        <v>8</v>
      </c>
      <c r="D9" s="9"/>
      <c r="E9" s="11"/>
      <c r="F9" s="12"/>
      <c r="G9" s="1"/>
      <c r="H9" s="1"/>
      <c r="I9" s="1"/>
      <c r="J9" s="1"/>
      <c r="K9" s="1"/>
      <c r="L9" s="1"/>
      <c r="M9" s="1"/>
      <c r="N9" s="1"/>
      <c r="O9" s="13"/>
      <c r="P9" s="1"/>
      <c r="Q9" s="1"/>
      <c r="R9" s="1"/>
      <c r="S9" s="1"/>
      <c r="T9" s="1"/>
    </row>
    <row r="10" spans="1:91" s="4" customFormat="1" ht="21.75" hidden="1" customHeight="1" x14ac:dyDescent="0.25">
      <c r="A10" s="1"/>
      <c r="B10" s="1"/>
      <c r="C10" s="9" t="s">
        <v>9</v>
      </c>
      <c r="D10" s="9"/>
      <c r="E10" s="10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91" s="4" customFormat="1" ht="21.75" hidden="1" customHeight="1" x14ac:dyDescent="0.25">
      <c r="A11" s="1"/>
      <c r="B11" s="1"/>
      <c r="C11" s="14"/>
      <c r="D11" s="14"/>
      <c r="E11" s="1"/>
      <c r="F11" s="2" t="s">
        <v>10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91" s="4" customFormat="1" ht="15" customHeight="1" thickBot="1" x14ac:dyDescent="0.3">
      <c r="A12" s="15"/>
      <c r="B12" s="1"/>
      <c r="C12" s="1"/>
      <c r="D12" s="1"/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91" ht="57" customHeight="1" thickBot="1" x14ac:dyDescent="0.3">
      <c r="A13" s="15"/>
      <c r="B13" s="16"/>
      <c r="C13" s="16"/>
      <c r="D13" s="17" t="s">
        <v>11</v>
      </c>
      <c r="E13" s="18" t="s">
        <v>12</v>
      </c>
      <c r="F13" s="19" t="s">
        <v>13</v>
      </c>
      <c r="G13" s="17" t="s">
        <v>14</v>
      </c>
      <c r="H13" s="17" t="s">
        <v>15</v>
      </c>
      <c r="I13" s="17" t="s">
        <v>16</v>
      </c>
      <c r="J13" s="17" t="s">
        <v>17</v>
      </c>
      <c r="K13" s="17" t="s">
        <v>18</v>
      </c>
      <c r="L13" s="17" t="s">
        <v>19</v>
      </c>
      <c r="M13" s="17" t="s">
        <v>20</v>
      </c>
      <c r="N13" s="17" t="s">
        <v>21</v>
      </c>
      <c r="O13" s="17" t="s">
        <v>22</v>
      </c>
      <c r="P13" s="17" t="s">
        <v>23</v>
      </c>
      <c r="Q13" s="17" t="s">
        <v>24</v>
      </c>
      <c r="R13" s="17" t="s">
        <v>25</v>
      </c>
      <c r="S13" s="17" t="s">
        <v>26</v>
      </c>
      <c r="T13" s="17" t="s">
        <v>27</v>
      </c>
    </row>
    <row r="14" spans="1:91" s="16" customFormat="1" ht="30" customHeight="1" thickBot="1" x14ac:dyDescent="0.3">
      <c r="A14" s="15"/>
      <c r="B14" s="21"/>
      <c r="C14" s="22" t="s">
        <v>28</v>
      </c>
      <c r="D14" s="23"/>
      <c r="E14" s="24" t="s">
        <v>29</v>
      </c>
      <c r="F14" s="25" t="s">
        <v>29</v>
      </c>
      <c r="G14" s="26" t="s">
        <v>30</v>
      </c>
      <c r="H14" s="26" t="s">
        <v>30</v>
      </c>
      <c r="I14" s="26" t="s">
        <v>30</v>
      </c>
      <c r="J14" s="26" t="s">
        <v>30</v>
      </c>
      <c r="K14" s="26" t="s">
        <v>30</v>
      </c>
      <c r="L14" s="26" t="s">
        <v>30</v>
      </c>
      <c r="M14" s="26" t="s">
        <v>30</v>
      </c>
      <c r="N14" s="26" t="s">
        <v>30</v>
      </c>
      <c r="O14" s="26" t="s">
        <v>30</v>
      </c>
      <c r="P14" s="26" t="s">
        <v>30</v>
      </c>
      <c r="Q14" s="26" t="s">
        <v>30</v>
      </c>
      <c r="R14" s="26" t="s">
        <v>30</v>
      </c>
      <c r="S14" s="27" t="s">
        <v>31</v>
      </c>
      <c r="T14" s="27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</row>
    <row r="15" spans="1:91" s="16" customFormat="1" ht="18.75" hidden="1" thickBot="1" x14ac:dyDescent="0.3">
      <c r="A15" s="15"/>
      <c r="B15" s="28">
        <v>1</v>
      </c>
      <c r="C15" s="17" t="s">
        <v>32</v>
      </c>
      <c r="D15" s="29" t="s">
        <v>33</v>
      </c>
      <c r="E15" s="30">
        <f>+G15*12</f>
        <v>916655436</v>
      </c>
      <c r="F15" s="31">
        <f>+S15</f>
        <v>763879530</v>
      </c>
      <c r="G15" s="32">
        <v>76387953</v>
      </c>
      <c r="H15" s="32">
        <v>76387953</v>
      </c>
      <c r="I15" s="32">
        <v>76387953</v>
      </c>
      <c r="J15" s="33">
        <v>76387953</v>
      </c>
      <c r="K15" s="32">
        <v>76387953</v>
      </c>
      <c r="L15" s="32">
        <v>76387953</v>
      </c>
      <c r="M15" s="32">
        <v>76387953</v>
      </c>
      <c r="N15" s="32">
        <v>76387953</v>
      </c>
      <c r="O15" s="32">
        <v>76387953</v>
      </c>
      <c r="P15" s="32">
        <v>76387953</v>
      </c>
      <c r="Q15" s="32"/>
      <c r="R15" s="32"/>
      <c r="S15" s="34">
        <f t="shared" ref="S15:S79" si="0">SUM(G15:R15)</f>
        <v>763879530</v>
      </c>
      <c r="T15" s="34">
        <f>+F15-S15</f>
        <v>0</v>
      </c>
      <c r="U15" s="1"/>
      <c r="V15" s="35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</row>
    <row r="16" spans="1:91" s="16" customFormat="1" ht="18.75" hidden="1" thickBot="1" x14ac:dyDescent="0.3">
      <c r="A16" s="15"/>
      <c r="B16" s="28">
        <v>2</v>
      </c>
      <c r="C16" s="17" t="s">
        <v>34</v>
      </c>
      <c r="D16" s="29" t="s">
        <v>33</v>
      </c>
      <c r="E16" s="36">
        <f t="shared" ref="E16:E24" si="1">+G16*12</f>
        <v>0</v>
      </c>
      <c r="F16" s="37">
        <f t="shared" ref="F16:F22" si="2">+S16</f>
        <v>0</v>
      </c>
      <c r="G16" s="38"/>
      <c r="H16" s="38"/>
      <c r="I16" s="38"/>
      <c r="J16" s="39"/>
      <c r="K16" s="38"/>
      <c r="L16" s="38"/>
      <c r="M16" s="38"/>
      <c r="N16" s="38"/>
      <c r="O16" s="38"/>
      <c r="P16" s="38"/>
      <c r="Q16" s="38"/>
      <c r="R16" s="38"/>
      <c r="S16" s="40">
        <f t="shared" si="0"/>
        <v>0</v>
      </c>
      <c r="T16" s="34">
        <f t="shared" ref="T16:T80" si="3">+F16-S16</f>
        <v>0</v>
      </c>
      <c r="U16" s="1"/>
      <c r="V16" s="35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</row>
    <row r="17" spans="1:91" s="16" customFormat="1" ht="18.75" hidden="1" thickBot="1" x14ac:dyDescent="0.3">
      <c r="A17" s="15"/>
      <c r="B17" s="28">
        <v>3</v>
      </c>
      <c r="C17" s="17" t="s">
        <v>35</v>
      </c>
      <c r="D17" s="29" t="s">
        <v>33</v>
      </c>
      <c r="E17" s="41">
        <f t="shared" si="1"/>
        <v>0</v>
      </c>
      <c r="F17" s="37">
        <f t="shared" si="2"/>
        <v>0</v>
      </c>
      <c r="G17" s="38"/>
      <c r="H17" s="38"/>
      <c r="I17" s="38"/>
      <c r="J17" s="39"/>
      <c r="K17" s="38"/>
      <c r="L17" s="38"/>
      <c r="M17" s="38"/>
      <c r="N17" s="38"/>
      <c r="O17" s="38"/>
      <c r="P17" s="38"/>
      <c r="Q17" s="38"/>
      <c r="R17" s="38"/>
      <c r="S17" s="40">
        <f t="shared" si="0"/>
        <v>0</v>
      </c>
      <c r="T17" s="34">
        <f t="shared" si="3"/>
        <v>0</v>
      </c>
      <c r="U17" s="1"/>
      <c r="V17" s="35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</row>
    <row r="18" spans="1:91" s="16" customFormat="1" ht="18.75" hidden="1" thickBot="1" x14ac:dyDescent="0.3">
      <c r="A18" s="15"/>
      <c r="B18" s="28">
        <v>4</v>
      </c>
      <c r="C18" s="17" t="s">
        <v>36</v>
      </c>
      <c r="D18" s="29" t="s">
        <v>33</v>
      </c>
      <c r="E18" s="36">
        <f t="shared" si="1"/>
        <v>27296712</v>
      </c>
      <c r="F18" s="37">
        <f t="shared" si="2"/>
        <v>22747260</v>
      </c>
      <c r="G18" s="38">
        <v>2274726</v>
      </c>
      <c r="H18" s="38">
        <v>2274726</v>
      </c>
      <c r="I18" s="38">
        <v>2274726</v>
      </c>
      <c r="J18" s="39">
        <v>2274726</v>
      </c>
      <c r="K18" s="38">
        <v>2274726</v>
      </c>
      <c r="L18" s="38">
        <v>2274726</v>
      </c>
      <c r="M18" s="38">
        <v>2274726</v>
      </c>
      <c r="N18" s="38">
        <v>2274726</v>
      </c>
      <c r="O18" s="38">
        <v>2274726</v>
      </c>
      <c r="P18" s="38">
        <v>2274726</v>
      </c>
      <c r="Q18" s="38"/>
      <c r="R18" s="38"/>
      <c r="S18" s="40">
        <f t="shared" si="0"/>
        <v>22747260</v>
      </c>
      <c r="T18" s="34">
        <f t="shared" si="3"/>
        <v>0</v>
      </c>
      <c r="U18" s="1"/>
      <c r="V18" s="35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</row>
    <row r="19" spans="1:91" s="16" customFormat="1" ht="18.75" hidden="1" thickBot="1" x14ac:dyDescent="0.3">
      <c r="A19" s="15"/>
      <c r="B19" s="28">
        <v>5</v>
      </c>
      <c r="C19" s="17" t="s">
        <v>37</v>
      </c>
      <c r="D19" s="29" t="s">
        <v>33</v>
      </c>
      <c r="E19" s="36">
        <f t="shared" si="1"/>
        <v>0</v>
      </c>
      <c r="F19" s="37">
        <f t="shared" si="2"/>
        <v>0</v>
      </c>
      <c r="G19" s="38"/>
      <c r="H19" s="38"/>
      <c r="I19" s="38"/>
      <c r="J19" s="39"/>
      <c r="K19" s="38"/>
      <c r="L19" s="38"/>
      <c r="M19" s="38"/>
      <c r="N19" s="38"/>
      <c r="O19" s="38"/>
      <c r="P19" s="38"/>
      <c r="Q19" s="38"/>
      <c r="R19" s="38"/>
      <c r="S19" s="40">
        <f t="shared" si="0"/>
        <v>0</v>
      </c>
      <c r="T19" s="34">
        <f t="shared" si="3"/>
        <v>0</v>
      </c>
      <c r="U19" s="1"/>
      <c r="V19" s="35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</row>
    <row r="20" spans="1:91" s="16" customFormat="1" ht="18.75" hidden="1" thickBot="1" x14ac:dyDescent="0.3">
      <c r="A20" s="15"/>
      <c r="B20" s="28">
        <v>6</v>
      </c>
      <c r="C20" s="17" t="s">
        <v>38</v>
      </c>
      <c r="D20" s="29"/>
      <c r="E20" s="36"/>
      <c r="F20" s="37"/>
      <c r="G20" s="38"/>
      <c r="H20" s="38"/>
      <c r="I20" s="38"/>
      <c r="J20" s="39"/>
      <c r="K20" s="38"/>
      <c r="L20" s="38"/>
      <c r="M20" s="38"/>
      <c r="N20" s="38"/>
      <c r="O20" s="38"/>
      <c r="P20" s="38"/>
      <c r="Q20" s="38"/>
      <c r="R20" s="38"/>
      <c r="S20" s="40"/>
      <c r="T20" s="34"/>
      <c r="U20" s="1"/>
      <c r="V20" s="35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</row>
    <row r="21" spans="1:91" s="16" customFormat="1" ht="18.75" hidden="1" thickBot="1" x14ac:dyDescent="0.3">
      <c r="A21" s="15"/>
      <c r="B21" s="28">
        <v>7</v>
      </c>
      <c r="C21" s="17" t="s">
        <v>39</v>
      </c>
      <c r="D21" s="29" t="s">
        <v>33</v>
      </c>
      <c r="E21" s="36">
        <f t="shared" si="1"/>
        <v>0</v>
      </c>
      <c r="F21" s="37">
        <f t="shared" si="2"/>
        <v>0</v>
      </c>
      <c r="G21" s="38"/>
      <c r="H21" s="38"/>
      <c r="I21" s="38"/>
      <c r="J21" s="39"/>
      <c r="K21" s="38"/>
      <c r="L21" s="38"/>
      <c r="M21" s="38"/>
      <c r="N21" s="38"/>
      <c r="O21" s="38"/>
      <c r="P21" s="38"/>
      <c r="Q21" s="38"/>
      <c r="R21" s="38"/>
      <c r="S21" s="40">
        <f t="shared" si="0"/>
        <v>0</v>
      </c>
      <c r="T21" s="34">
        <f t="shared" si="3"/>
        <v>0</v>
      </c>
      <c r="U21" s="1"/>
      <c r="V21" s="35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</row>
    <row r="22" spans="1:91" s="16" customFormat="1" ht="18.75" hidden="1" thickBot="1" x14ac:dyDescent="0.3">
      <c r="A22" s="15"/>
      <c r="B22" s="28">
        <v>8</v>
      </c>
      <c r="C22" s="17" t="s">
        <v>40</v>
      </c>
      <c r="D22" s="29" t="s">
        <v>33</v>
      </c>
      <c r="E22" s="36">
        <f t="shared" si="1"/>
        <v>3037596</v>
      </c>
      <c r="F22" s="37">
        <f t="shared" si="2"/>
        <v>2570813</v>
      </c>
      <c r="G22" s="38">
        <v>253133</v>
      </c>
      <c r="H22" s="38">
        <v>253134</v>
      </c>
      <c r="I22" s="38">
        <v>253134</v>
      </c>
      <c r="J22" s="39">
        <v>253134</v>
      </c>
      <c r="K22" s="38">
        <v>253134</v>
      </c>
      <c r="L22" s="38">
        <v>253134</v>
      </c>
      <c r="M22" s="38">
        <v>279450</v>
      </c>
      <c r="N22" s="38">
        <v>257520</v>
      </c>
      <c r="O22" s="38">
        <v>257520</v>
      </c>
      <c r="P22" s="38">
        <v>257520</v>
      </c>
      <c r="Q22" s="38"/>
      <c r="R22" s="38"/>
      <c r="S22" s="40">
        <f t="shared" si="0"/>
        <v>2570813</v>
      </c>
      <c r="T22" s="34">
        <f t="shared" si="3"/>
        <v>0</v>
      </c>
      <c r="U22" s="1"/>
      <c r="V22" s="35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</row>
    <row r="23" spans="1:91" s="16" customFormat="1" ht="18.75" hidden="1" thickBot="1" x14ac:dyDescent="0.3">
      <c r="A23" s="15"/>
      <c r="B23" s="28">
        <v>9</v>
      </c>
      <c r="C23" s="17" t="s">
        <v>41</v>
      </c>
      <c r="D23" s="29" t="s">
        <v>33</v>
      </c>
      <c r="E23" s="36">
        <f t="shared" si="1"/>
        <v>0</v>
      </c>
      <c r="F23" s="37"/>
      <c r="G23" s="38"/>
      <c r="H23" s="38"/>
      <c r="I23" s="38"/>
      <c r="J23" s="39"/>
      <c r="K23" s="38"/>
      <c r="L23" s="38"/>
      <c r="M23" s="38"/>
      <c r="N23" s="38"/>
      <c r="O23" s="38"/>
      <c r="P23" s="38"/>
      <c r="Q23" s="38"/>
      <c r="R23" s="38"/>
      <c r="S23" s="40">
        <f t="shared" si="0"/>
        <v>0</v>
      </c>
      <c r="T23" s="34">
        <f t="shared" si="3"/>
        <v>0</v>
      </c>
      <c r="U23" s="1"/>
      <c r="V23" s="35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</row>
    <row r="24" spans="1:91" s="16" customFormat="1" ht="18.75" hidden="1" thickBot="1" x14ac:dyDescent="0.3">
      <c r="A24" s="15"/>
      <c r="B24" s="28">
        <v>10</v>
      </c>
      <c r="C24" s="17" t="s">
        <v>42</v>
      </c>
      <c r="D24" s="29" t="s">
        <v>33</v>
      </c>
      <c r="E24" s="36">
        <f t="shared" si="1"/>
        <v>0</v>
      </c>
      <c r="F24" s="37"/>
      <c r="G24" s="38"/>
      <c r="H24" s="38"/>
      <c r="I24" s="38"/>
      <c r="J24" s="39"/>
      <c r="K24" s="38"/>
      <c r="L24" s="38"/>
      <c r="M24" s="38"/>
      <c r="N24" s="38"/>
      <c r="O24" s="38"/>
      <c r="P24" s="38"/>
      <c r="Q24" s="38"/>
      <c r="R24" s="38"/>
      <c r="S24" s="40">
        <f t="shared" si="0"/>
        <v>0</v>
      </c>
      <c r="T24" s="34">
        <f t="shared" si="3"/>
        <v>0</v>
      </c>
      <c r="U24" s="1"/>
      <c r="V24" s="35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</row>
    <row r="25" spans="1:91" s="16" customFormat="1" ht="18.75" hidden="1" thickBot="1" x14ac:dyDescent="0.3">
      <c r="A25" s="15"/>
      <c r="B25" s="28">
        <v>11</v>
      </c>
      <c r="C25" s="17" t="s">
        <v>43</v>
      </c>
      <c r="D25" s="29"/>
      <c r="E25" s="36"/>
      <c r="F25" s="37"/>
      <c r="G25" s="38"/>
      <c r="H25" s="38"/>
      <c r="I25" s="38"/>
      <c r="J25" s="39"/>
      <c r="K25" s="38"/>
      <c r="L25" s="38"/>
      <c r="M25" s="38"/>
      <c r="N25" s="38"/>
      <c r="O25" s="38"/>
      <c r="P25" s="38"/>
      <c r="Q25" s="38"/>
      <c r="R25" s="38"/>
      <c r="S25" s="40">
        <f t="shared" si="0"/>
        <v>0</v>
      </c>
      <c r="T25" s="34">
        <f t="shared" si="3"/>
        <v>0</v>
      </c>
      <c r="U25" s="42"/>
      <c r="V25" s="35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</row>
    <row r="26" spans="1:91" s="16" customFormat="1" ht="18.75" hidden="1" thickBot="1" x14ac:dyDescent="0.3">
      <c r="A26" s="15"/>
      <c r="B26" s="28">
        <v>12</v>
      </c>
      <c r="C26" s="17" t="s">
        <v>44</v>
      </c>
      <c r="D26" s="29"/>
      <c r="E26" s="36"/>
      <c r="F26" s="37"/>
      <c r="G26" s="38"/>
      <c r="H26" s="38"/>
      <c r="I26" s="38"/>
      <c r="J26" s="39"/>
      <c r="K26" s="38"/>
      <c r="L26" s="38"/>
      <c r="M26" s="38"/>
      <c r="N26" s="38"/>
      <c r="O26" s="38"/>
      <c r="P26" s="38"/>
      <c r="Q26" s="38"/>
      <c r="R26" s="38"/>
      <c r="S26" s="40">
        <f t="shared" si="0"/>
        <v>0</v>
      </c>
      <c r="T26" s="34">
        <f t="shared" si="3"/>
        <v>0</v>
      </c>
      <c r="U26" s="42"/>
      <c r="V26" s="35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</row>
    <row r="27" spans="1:91" s="16" customFormat="1" ht="18.75" hidden="1" thickBot="1" x14ac:dyDescent="0.3">
      <c r="A27" s="15"/>
      <c r="B27" s="28">
        <v>13</v>
      </c>
      <c r="C27" s="17" t="s">
        <v>45</v>
      </c>
      <c r="D27" s="29"/>
      <c r="E27" s="36"/>
      <c r="F27" s="37"/>
      <c r="G27" s="38"/>
      <c r="H27" s="38"/>
      <c r="I27" s="38"/>
      <c r="J27" s="39"/>
      <c r="K27" s="38"/>
      <c r="L27" s="38"/>
      <c r="M27" s="38"/>
      <c r="N27" s="38"/>
      <c r="O27" s="38"/>
      <c r="P27" s="38"/>
      <c r="Q27" s="38"/>
      <c r="R27" s="38"/>
      <c r="S27" s="40">
        <f t="shared" si="0"/>
        <v>0</v>
      </c>
      <c r="T27" s="34">
        <f t="shared" si="3"/>
        <v>0</v>
      </c>
      <c r="U27" s="1"/>
      <c r="V27" s="35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</row>
    <row r="28" spans="1:91" s="16" customFormat="1" ht="18.75" hidden="1" thickBot="1" x14ac:dyDescent="0.3">
      <c r="A28" s="15"/>
      <c r="B28" s="28">
        <v>14</v>
      </c>
      <c r="C28" s="17" t="s">
        <v>46</v>
      </c>
      <c r="D28" s="29"/>
      <c r="E28" s="36"/>
      <c r="F28" s="37"/>
      <c r="G28" s="38"/>
      <c r="H28" s="38"/>
      <c r="I28" s="38"/>
      <c r="J28" s="39"/>
      <c r="K28" s="38"/>
      <c r="L28" s="38"/>
      <c r="M28" s="38"/>
      <c r="N28" s="38"/>
      <c r="O28" s="38"/>
      <c r="P28" s="38"/>
      <c r="Q28" s="38"/>
      <c r="R28" s="38"/>
      <c r="S28" s="40">
        <f t="shared" si="0"/>
        <v>0</v>
      </c>
      <c r="T28" s="34">
        <f t="shared" si="3"/>
        <v>0</v>
      </c>
      <c r="U28" s="42"/>
      <c r="V28" s="35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</row>
    <row r="29" spans="1:91" s="16" customFormat="1" ht="18.75" hidden="1" thickBot="1" x14ac:dyDescent="0.3">
      <c r="A29" s="15"/>
      <c r="B29" s="28">
        <v>15</v>
      </c>
      <c r="C29" s="17" t="s">
        <v>47</v>
      </c>
      <c r="D29" s="29"/>
      <c r="E29" s="36"/>
      <c r="F29" s="37"/>
      <c r="G29" s="38"/>
      <c r="H29" s="38"/>
      <c r="I29" s="38"/>
      <c r="J29" s="39"/>
      <c r="K29" s="38"/>
      <c r="L29" s="38"/>
      <c r="M29" s="38"/>
      <c r="N29" s="38"/>
      <c r="O29" s="38"/>
      <c r="P29" s="38"/>
      <c r="Q29" s="38"/>
      <c r="R29" s="38"/>
      <c r="S29" s="40">
        <f t="shared" si="0"/>
        <v>0</v>
      </c>
      <c r="T29" s="34">
        <f t="shared" si="3"/>
        <v>0</v>
      </c>
      <c r="U29" s="1"/>
      <c r="V29" s="35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</row>
    <row r="30" spans="1:91" s="16" customFormat="1" ht="18.75" hidden="1" thickBot="1" x14ac:dyDescent="0.3">
      <c r="A30" s="15"/>
      <c r="B30" s="28">
        <v>16</v>
      </c>
      <c r="C30" s="17" t="s">
        <v>48</v>
      </c>
      <c r="D30" s="29"/>
      <c r="E30" s="36"/>
      <c r="F30" s="37"/>
      <c r="G30" s="38"/>
      <c r="H30" s="38"/>
      <c r="I30" s="38"/>
      <c r="J30" s="39"/>
      <c r="K30" s="38"/>
      <c r="L30" s="38"/>
      <c r="M30" s="38"/>
      <c r="N30" s="38"/>
      <c r="O30" s="38"/>
      <c r="P30" s="38"/>
      <c r="Q30" s="38"/>
      <c r="R30" s="38"/>
      <c r="S30" s="40">
        <f t="shared" si="0"/>
        <v>0</v>
      </c>
      <c r="T30" s="34">
        <f t="shared" si="3"/>
        <v>0</v>
      </c>
      <c r="U30" s="1"/>
      <c r="V30" s="35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</row>
    <row r="31" spans="1:91" s="16" customFormat="1" ht="18.75" hidden="1" thickBot="1" x14ac:dyDescent="0.3">
      <c r="A31" s="15"/>
      <c r="B31" s="28">
        <v>17</v>
      </c>
      <c r="C31" s="17" t="s">
        <v>49</v>
      </c>
      <c r="D31" s="29">
        <v>1588</v>
      </c>
      <c r="E31" s="36">
        <v>10268203</v>
      </c>
      <c r="F31" s="37">
        <f>+J31+2567051+2567051</f>
        <v>10268203</v>
      </c>
      <c r="G31" s="38"/>
      <c r="H31" s="38"/>
      <c r="I31" s="38"/>
      <c r="J31" s="39">
        <v>5134101</v>
      </c>
      <c r="K31" s="38"/>
      <c r="L31" s="38"/>
      <c r="M31" s="38"/>
      <c r="N31" s="38"/>
      <c r="O31" s="38"/>
      <c r="P31" s="38">
        <v>2567051</v>
      </c>
      <c r="Q31" s="38"/>
      <c r="R31" s="38"/>
      <c r="S31" s="40">
        <f t="shared" si="0"/>
        <v>7701152</v>
      </c>
      <c r="T31" s="34">
        <f t="shared" si="3"/>
        <v>2567051</v>
      </c>
      <c r="U31" s="42"/>
      <c r="V31" s="35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</row>
    <row r="32" spans="1:91" s="16" customFormat="1" ht="18.75" hidden="1" thickBot="1" x14ac:dyDescent="0.3">
      <c r="A32" s="15"/>
      <c r="B32" s="28">
        <v>18</v>
      </c>
      <c r="C32" s="17" t="s">
        <v>50</v>
      </c>
      <c r="D32" s="29"/>
      <c r="E32" s="36"/>
      <c r="F32" s="37"/>
      <c r="G32" s="38"/>
      <c r="H32" s="38"/>
      <c r="I32" s="38"/>
      <c r="J32" s="39"/>
      <c r="K32" s="38"/>
      <c r="L32" s="38"/>
      <c r="M32" s="38"/>
      <c r="N32" s="38"/>
      <c r="O32" s="38"/>
      <c r="P32" s="38"/>
      <c r="Q32" s="38"/>
      <c r="R32" s="38"/>
      <c r="S32" s="40">
        <f t="shared" si="0"/>
        <v>0</v>
      </c>
      <c r="T32" s="34">
        <f t="shared" si="3"/>
        <v>0</v>
      </c>
      <c r="U32" s="1"/>
      <c r="V32" s="35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</row>
    <row r="33" spans="1:91" s="16" customFormat="1" ht="18.75" hidden="1" thickBot="1" x14ac:dyDescent="0.3">
      <c r="A33" s="15"/>
      <c r="B33" s="28">
        <v>19</v>
      </c>
      <c r="C33" s="17" t="s">
        <v>51</v>
      </c>
      <c r="D33" s="29" t="s">
        <v>33</v>
      </c>
      <c r="E33" s="36"/>
      <c r="F33" s="37"/>
      <c r="G33" s="38"/>
      <c r="H33" s="38"/>
      <c r="I33" s="38"/>
      <c r="J33" s="39"/>
      <c r="K33" s="38"/>
      <c r="L33" s="38"/>
      <c r="M33" s="38"/>
      <c r="N33" s="38"/>
      <c r="O33" s="38"/>
      <c r="P33" s="38"/>
      <c r="Q33" s="38"/>
      <c r="R33" s="38"/>
      <c r="S33" s="40">
        <f t="shared" si="0"/>
        <v>0</v>
      </c>
      <c r="T33" s="34">
        <f t="shared" si="3"/>
        <v>0</v>
      </c>
      <c r="U33" s="1"/>
      <c r="V33" s="35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</row>
    <row r="34" spans="1:91" s="16" customFormat="1" ht="18.75" hidden="1" thickBot="1" x14ac:dyDescent="0.3">
      <c r="A34" s="15"/>
      <c r="B34" s="28">
        <v>20</v>
      </c>
      <c r="C34" s="17" t="s">
        <v>52</v>
      </c>
      <c r="D34" s="29" t="s">
        <v>33</v>
      </c>
      <c r="E34" s="36"/>
      <c r="F34" s="37"/>
      <c r="G34" s="38"/>
      <c r="H34" s="38"/>
      <c r="I34" s="38"/>
      <c r="J34" s="39"/>
      <c r="K34" s="38"/>
      <c r="L34" s="38"/>
      <c r="M34" s="38"/>
      <c r="N34" s="38"/>
      <c r="O34" s="38"/>
      <c r="P34" s="38"/>
      <c r="Q34" s="38"/>
      <c r="R34" s="38"/>
      <c r="S34" s="40">
        <f t="shared" si="0"/>
        <v>0</v>
      </c>
      <c r="T34" s="34">
        <f t="shared" si="3"/>
        <v>0</v>
      </c>
      <c r="U34" s="1"/>
      <c r="V34" s="35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</row>
    <row r="35" spans="1:91" s="16" customFormat="1" ht="18.75" hidden="1" thickBot="1" x14ac:dyDescent="0.3">
      <c r="A35" s="15"/>
      <c r="B35" s="28">
        <v>21</v>
      </c>
      <c r="C35" s="17" t="s">
        <v>53</v>
      </c>
      <c r="D35" s="29" t="s">
        <v>33</v>
      </c>
      <c r="E35" s="36"/>
      <c r="F35" s="37"/>
      <c r="G35" s="38"/>
      <c r="H35" s="38"/>
      <c r="I35" s="38"/>
      <c r="J35" s="39"/>
      <c r="K35" s="38"/>
      <c r="L35" s="38"/>
      <c r="M35" s="38"/>
      <c r="N35" s="38"/>
      <c r="O35" s="38"/>
      <c r="P35" s="38"/>
      <c r="Q35" s="38"/>
      <c r="R35" s="38"/>
      <c r="S35" s="40">
        <f t="shared" si="0"/>
        <v>0</v>
      </c>
      <c r="T35" s="34">
        <f t="shared" si="3"/>
        <v>0</v>
      </c>
      <c r="U35" s="1"/>
      <c r="V35" s="35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</row>
    <row r="36" spans="1:91" s="43" customFormat="1" ht="18.75" hidden="1" thickBot="1" x14ac:dyDescent="0.3">
      <c r="A36" s="15"/>
      <c r="B36" s="28">
        <v>22</v>
      </c>
      <c r="C36" s="17" t="s">
        <v>54</v>
      </c>
      <c r="D36" s="29">
        <v>3511</v>
      </c>
      <c r="E36" s="36">
        <v>7014215</v>
      </c>
      <c r="F36" s="37">
        <f>4909951+2104264</f>
        <v>7014215</v>
      </c>
      <c r="G36" s="38"/>
      <c r="H36" s="38"/>
      <c r="I36" s="38"/>
      <c r="J36" s="39"/>
      <c r="K36" s="38"/>
      <c r="L36" s="38"/>
      <c r="M36" s="38"/>
      <c r="N36" s="38"/>
      <c r="O36" s="38"/>
      <c r="P36" s="38"/>
      <c r="Q36" s="38"/>
      <c r="R36" s="38"/>
      <c r="S36" s="40">
        <f t="shared" si="0"/>
        <v>0</v>
      </c>
      <c r="T36" s="34">
        <f t="shared" si="3"/>
        <v>7014215</v>
      </c>
      <c r="U36" s="1"/>
      <c r="V36" s="35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</row>
    <row r="37" spans="1:91" s="44" customFormat="1" ht="18.75" hidden="1" thickBot="1" x14ac:dyDescent="0.3">
      <c r="A37" s="15"/>
      <c r="B37" s="28">
        <v>23</v>
      </c>
      <c r="C37" s="17" t="s">
        <v>55</v>
      </c>
      <c r="D37" s="29"/>
      <c r="E37" s="36"/>
      <c r="F37" s="37"/>
      <c r="G37" s="38"/>
      <c r="H37" s="38"/>
      <c r="I37" s="38"/>
      <c r="J37" s="39"/>
      <c r="K37" s="38"/>
      <c r="L37" s="38"/>
      <c r="M37" s="38"/>
      <c r="N37" s="38"/>
      <c r="O37" s="38"/>
      <c r="P37" s="38"/>
      <c r="Q37" s="38"/>
      <c r="R37" s="38"/>
      <c r="S37" s="40">
        <f t="shared" si="0"/>
        <v>0</v>
      </c>
      <c r="T37" s="34">
        <f t="shared" si="3"/>
        <v>0</v>
      </c>
      <c r="U37" s="1"/>
      <c r="V37" s="35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</row>
    <row r="38" spans="1:91" s="44" customFormat="1" ht="18.75" hidden="1" thickBot="1" x14ac:dyDescent="0.3">
      <c r="A38" s="15"/>
      <c r="B38" s="28">
        <v>24</v>
      </c>
      <c r="C38" s="17" t="s">
        <v>56</v>
      </c>
      <c r="D38" s="29"/>
      <c r="E38" s="36"/>
      <c r="F38" s="37"/>
      <c r="G38" s="38"/>
      <c r="H38" s="38"/>
      <c r="I38" s="38"/>
      <c r="J38" s="39"/>
      <c r="K38" s="38"/>
      <c r="L38" s="38"/>
      <c r="M38" s="38"/>
      <c r="N38" s="38"/>
      <c r="O38" s="38"/>
      <c r="P38" s="38"/>
      <c r="Q38" s="38"/>
      <c r="R38" s="38"/>
      <c r="S38" s="40">
        <f t="shared" si="0"/>
        <v>0</v>
      </c>
      <c r="T38" s="34">
        <f t="shared" si="3"/>
        <v>0</v>
      </c>
      <c r="U38" s="1"/>
      <c r="V38" s="35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</row>
    <row r="39" spans="1:91" s="16" customFormat="1" ht="18.75" hidden="1" thickBot="1" x14ac:dyDescent="0.3">
      <c r="A39" s="15"/>
      <c r="B39" s="28">
        <v>25</v>
      </c>
      <c r="C39" s="17" t="s">
        <v>57</v>
      </c>
      <c r="D39" s="29"/>
      <c r="E39" s="36"/>
      <c r="F39" s="37"/>
      <c r="G39" s="38"/>
      <c r="H39" s="45"/>
      <c r="I39" s="38"/>
      <c r="J39" s="39"/>
      <c r="K39" s="38"/>
      <c r="L39" s="38"/>
      <c r="M39" s="38"/>
      <c r="N39" s="38"/>
      <c r="O39" s="38"/>
      <c r="P39" s="38"/>
      <c r="Q39" s="38"/>
      <c r="R39" s="38"/>
      <c r="S39" s="40">
        <f t="shared" si="0"/>
        <v>0</v>
      </c>
      <c r="T39" s="34">
        <f t="shared" si="3"/>
        <v>0</v>
      </c>
      <c r="U39" s="1"/>
      <c r="V39" s="35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</row>
    <row r="40" spans="1:91" s="16" customFormat="1" ht="18.75" hidden="1" thickBot="1" x14ac:dyDescent="0.3">
      <c r="A40" s="15"/>
      <c r="B40" s="28">
        <v>26</v>
      </c>
      <c r="C40" s="17" t="s">
        <v>58</v>
      </c>
      <c r="D40" s="29" t="s">
        <v>33</v>
      </c>
      <c r="E40" s="36"/>
      <c r="F40" s="37"/>
      <c r="G40" s="38"/>
      <c r="H40" s="45"/>
      <c r="I40" s="38"/>
      <c r="J40" s="39"/>
      <c r="K40" s="38"/>
      <c r="L40" s="38"/>
      <c r="M40" s="38"/>
      <c r="N40" s="38"/>
      <c r="O40" s="38"/>
      <c r="P40" s="38"/>
      <c r="Q40" s="38"/>
      <c r="R40" s="38"/>
      <c r="S40" s="40">
        <f t="shared" si="0"/>
        <v>0</v>
      </c>
      <c r="T40" s="34">
        <f t="shared" si="3"/>
        <v>0</v>
      </c>
      <c r="U40" s="1"/>
      <c r="V40" s="35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</row>
    <row r="41" spans="1:91" s="16" customFormat="1" ht="18.75" hidden="1" thickBot="1" x14ac:dyDescent="0.3">
      <c r="A41" s="15"/>
      <c r="B41" s="28">
        <v>27</v>
      </c>
      <c r="C41" s="17" t="s">
        <v>59</v>
      </c>
      <c r="D41" s="29" t="s">
        <v>33</v>
      </c>
      <c r="E41" s="36"/>
      <c r="F41" s="37"/>
      <c r="G41" s="38"/>
      <c r="H41" s="38"/>
      <c r="I41" s="38"/>
      <c r="J41" s="39"/>
      <c r="K41" s="38"/>
      <c r="L41" s="38"/>
      <c r="M41" s="38"/>
      <c r="N41" s="38"/>
      <c r="O41" s="38"/>
      <c r="P41" s="38"/>
      <c r="Q41" s="38"/>
      <c r="R41" s="38"/>
      <c r="S41" s="40">
        <f t="shared" si="0"/>
        <v>0</v>
      </c>
      <c r="T41" s="34">
        <f t="shared" si="3"/>
        <v>0</v>
      </c>
      <c r="U41" s="1"/>
      <c r="V41" s="35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</row>
    <row r="42" spans="1:91" s="16" customFormat="1" ht="18.75" hidden="1" thickBot="1" x14ac:dyDescent="0.3">
      <c r="A42" s="15"/>
      <c r="B42" s="28">
        <v>28</v>
      </c>
      <c r="C42" s="17" t="s">
        <v>60</v>
      </c>
      <c r="D42" s="29" t="s">
        <v>33</v>
      </c>
      <c r="E42" s="36"/>
      <c r="F42" s="37"/>
      <c r="G42" s="38"/>
      <c r="H42" s="38"/>
      <c r="I42" s="38"/>
      <c r="J42" s="39"/>
      <c r="K42" s="38"/>
      <c r="L42" s="38"/>
      <c r="M42" s="38"/>
      <c r="N42" s="38"/>
      <c r="O42" s="38"/>
      <c r="P42" s="38"/>
      <c r="Q42" s="38"/>
      <c r="R42" s="38"/>
      <c r="S42" s="40">
        <f t="shared" si="0"/>
        <v>0</v>
      </c>
      <c r="T42" s="34">
        <f t="shared" si="3"/>
        <v>0</v>
      </c>
      <c r="U42" s="1"/>
      <c r="V42" s="35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</row>
    <row r="43" spans="1:91" s="16" customFormat="1" ht="18.75" hidden="1" thickBot="1" x14ac:dyDescent="0.3">
      <c r="A43" s="15"/>
      <c r="B43" s="28">
        <v>29</v>
      </c>
      <c r="C43" s="17" t="s">
        <v>61</v>
      </c>
      <c r="D43" s="29"/>
      <c r="E43" s="36"/>
      <c r="F43" s="37"/>
      <c r="G43" s="38"/>
      <c r="H43" s="38"/>
      <c r="I43" s="38"/>
      <c r="J43" s="39"/>
      <c r="K43" s="38"/>
      <c r="L43" s="38"/>
      <c r="M43" s="38"/>
      <c r="N43" s="38"/>
      <c r="O43" s="38"/>
      <c r="P43" s="38"/>
      <c r="Q43" s="38"/>
      <c r="R43" s="38"/>
      <c r="S43" s="40">
        <f t="shared" si="0"/>
        <v>0</v>
      </c>
      <c r="T43" s="34">
        <f t="shared" si="3"/>
        <v>0</v>
      </c>
      <c r="U43" s="46"/>
      <c r="V43" s="35"/>
      <c r="W43" s="46"/>
      <c r="X43" s="46"/>
      <c r="Y43" s="46"/>
      <c r="Z43" s="46"/>
      <c r="AA43" s="46"/>
      <c r="AB43" s="47"/>
      <c r="AC43" s="48"/>
      <c r="AD43" s="46"/>
      <c r="AE43" s="46"/>
      <c r="AF43" s="46"/>
      <c r="AG43" s="46"/>
      <c r="AH43" s="46"/>
      <c r="AI43" s="46"/>
      <c r="AJ43" s="12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</row>
    <row r="44" spans="1:91" s="16" customFormat="1" ht="18.75" hidden="1" thickBot="1" x14ac:dyDescent="0.3">
      <c r="A44" s="15"/>
      <c r="B44" s="28">
        <v>30</v>
      </c>
      <c r="C44" s="17" t="s">
        <v>62</v>
      </c>
      <c r="D44" s="29"/>
      <c r="E44" s="36"/>
      <c r="F44" s="37"/>
      <c r="G44" s="38"/>
      <c r="H44" s="38"/>
      <c r="I44" s="38"/>
      <c r="J44" s="39"/>
      <c r="K44" s="38"/>
      <c r="L44" s="38"/>
      <c r="M44" s="38"/>
      <c r="N44" s="38"/>
      <c r="O44" s="38"/>
      <c r="P44" s="38"/>
      <c r="Q44" s="38"/>
      <c r="R44" s="38"/>
      <c r="S44" s="40">
        <f t="shared" si="0"/>
        <v>0</v>
      </c>
      <c r="T44" s="34">
        <f t="shared" si="3"/>
        <v>0</v>
      </c>
      <c r="U44" s="46"/>
      <c r="V44" s="35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12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</row>
    <row r="45" spans="1:91" s="16" customFormat="1" ht="18.75" hidden="1" thickBot="1" x14ac:dyDescent="0.3">
      <c r="A45" s="15"/>
      <c r="B45" s="28">
        <v>31</v>
      </c>
      <c r="C45" s="17" t="s">
        <v>63</v>
      </c>
      <c r="D45" s="29"/>
      <c r="E45" s="36"/>
      <c r="F45" s="37"/>
      <c r="G45" s="38"/>
      <c r="H45" s="38"/>
      <c r="I45" s="38"/>
      <c r="J45" s="39"/>
      <c r="K45" s="38"/>
      <c r="L45" s="38"/>
      <c r="M45" s="38"/>
      <c r="N45" s="38"/>
      <c r="O45" s="38"/>
      <c r="P45" s="38"/>
      <c r="Q45" s="38"/>
      <c r="R45" s="38"/>
      <c r="S45" s="40">
        <f t="shared" si="0"/>
        <v>0</v>
      </c>
      <c r="T45" s="34">
        <f t="shared" si="3"/>
        <v>0</v>
      </c>
      <c r="U45" s="46"/>
      <c r="V45" s="35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12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</row>
    <row r="46" spans="1:91" s="16" customFormat="1" ht="18.75" hidden="1" thickBot="1" x14ac:dyDescent="0.3">
      <c r="A46" s="15"/>
      <c r="B46" s="28">
        <v>32</v>
      </c>
      <c r="C46" s="17" t="s">
        <v>64</v>
      </c>
      <c r="D46" s="29">
        <v>1576</v>
      </c>
      <c r="E46" s="49">
        <v>627200</v>
      </c>
      <c r="F46" s="37">
        <f>+J46+188160</f>
        <v>627200</v>
      </c>
      <c r="G46" s="38"/>
      <c r="H46" s="38"/>
      <c r="I46" s="38"/>
      <c r="J46" s="39">
        <v>439040</v>
      </c>
      <c r="K46" s="38"/>
      <c r="L46" s="38"/>
      <c r="M46" s="38"/>
      <c r="N46" s="38"/>
      <c r="O46" s="38"/>
      <c r="P46" s="38">
        <v>188160</v>
      </c>
      <c r="Q46" s="38"/>
      <c r="R46" s="38"/>
      <c r="S46" s="40">
        <f t="shared" si="0"/>
        <v>627200</v>
      </c>
      <c r="T46" s="34">
        <f t="shared" si="3"/>
        <v>0</v>
      </c>
      <c r="U46" s="46"/>
      <c r="V46" s="35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12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</row>
    <row r="47" spans="1:91" s="16" customFormat="1" ht="18.75" hidden="1" thickBot="1" x14ac:dyDescent="0.3">
      <c r="A47" s="15"/>
      <c r="B47" s="28">
        <v>33</v>
      </c>
      <c r="C47" s="17" t="s">
        <v>65</v>
      </c>
      <c r="D47" s="29">
        <v>1576</v>
      </c>
      <c r="E47" s="49">
        <v>16128295</v>
      </c>
      <c r="F47" s="37">
        <f>+J47+4838489</f>
        <v>16128296</v>
      </c>
      <c r="G47" s="38"/>
      <c r="H47" s="38"/>
      <c r="I47" s="38"/>
      <c r="J47" s="39">
        <v>11289807</v>
      </c>
      <c r="K47" s="38"/>
      <c r="L47" s="38"/>
      <c r="M47" s="38"/>
      <c r="N47" s="38"/>
      <c r="O47" s="38"/>
      <c r="P47" s="38">
        <v>4838489</v>
      </c>
      <c r="Q47" s="38"/>
      <c r="R47" s="38"/>
      <c r="S47" s="40">
        <f t="shared" si="0"/>
        <v>16128296</v>
      </c>
      <c r="T47" s="34">
        <f t="shared" si="3"/>
        <v>0</v>
      </c>
      <c r="U47" s="46"/>
      <c r="V47" s="35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12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</row>
    <row r="48" spans="1:91" s="16" customFormat="1" ht="18.75" hidden="1" thickBot="1" x14ac:dyDescent="0.3">
      <c r="A48" s="15"/>
      <c r="B48" s="28">
        <v>34</v>
      </c>
      <c r="C48" s="17" t="s">
        <v>66</v>
      </c>
      <c r="D48" s="29"/>
      <c r="E48" s="49"/>
      <c r="F48" s="37"/>
      <c r="G48" s="38"/>
      <c r="H48" s="38"/>
      <c r="I48" s="38"/>
      <c r="J48" s="39"/>
      <c r="K48" s="38"/>
      <c r="L48" s="38"/>
      <c r="M48" s="38"/>
      <c r="N48" s="38"/>
      <c r="O48" s="38"/>
      <c r="P48" s="38"/>
      <c r="Q48" s="38"/>
      <c r="R48" s="38"/>
      <c r="S48" s="40"/>
      <c r="T48" s="34"/>
      <c r="U48" s="46"/>
      <c r="V48" s="35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12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</row>
    <row r="49" spans="1:91" s="16" customFormat="1" ht="18.75" hidden="1" thickBot="1" x14ac:dyDescent="0.3">
      <c r="A49" s="15"/>
      <c r="B49" s="28">
        <v>35</v>
      </c>
      <c r="C49" s="17" t="s">
        <v>67</v>
      </c>
      <c r="D49" s="29"/>
      <c r="E49" s="49"/>
      <c r="F49" s="37"/>
      <c r="G49" s="38"/>
      <c r="H49" s="38"/>
      <c r="I49" s="38"/>
      <c r="J49" s="39"/>
      <c r="K49" s="38"/>
      <c r="L49" s="38"/>
      <c r="M49" s="38"/>
      <c r="N49" s="38"/>
      <c r="O49" s="38"/>
      <c r="P49" s="38"/>
      <c r="Q49" s="38"/>
      <c r="R49" s="38"/>
      <c r="S49" s="40">
        <f t="shared" si="0"/>
        <v>0</v>
      </c>
      <c r="T49" s="34">
        <f t="shared" si="3"/>
        <v>0</v>
      </c>
      <c r="U49" s="46"/>
      <c r="V49" s="35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12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</row>
    <row r="50" spans="1:91" s="16" customFormat="1" ht="18.75" hidden="1" thickBot="1" x14ac:dyDescent="0.3">
      <c r="A50" s="15"/>
      <c r="B50" s="28">
        <v>36</v>
      </c>
      <c r="C50" s="17" t="s">
        <v>68</v>
      </c>
      <c r="D50" s="29"/>
      <c r="E50" s="36"/>
      <c r="F50" s="37"/>
      <c r="G50" s="38"/>
      <c r="H50" s="38"/>
      <c r="I50" s="38"/>
      <c r="J50" s="39"/>
      <c r="K50" s="38"/>
      <c r="L50" s="38"/>
      <c r="M50" s="38"/>
      <c r="N50" s="38"/>
      <c r="O50" s="38"/>
      <c r="P50" s="38"/>
      <c r="Q50" s="38"/>
      <c r="R50" s="38"/>
      <c r="S50" s="40">
        <f t="shared" si="0"/>
        <v>0</v>
      </c>
      <c r="T50" s="34">
        <f t="shared" si="3"/>
        <v>0</v>
      </c>
      <c r="U50" s="46"/>
      <c r="V50" s="35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12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</row>
    <row r="51" spans="1:91" s="16" customFormat="1" ht="18.75" hidden="1" thickBot="1" x14ac:dyDescent="0.3">
      <c r="A51" s="15"/>
      <c r="B51" s="28">
        <v>37</v>
      </c>
      <c r="C51" s="17" t="s">
        <v>69</v>
      </c>
      <c r="D51" s="29"/>
      <c r="E51" s="36"/>
      <c r="F51" s="37"/>
      <c r="G51" s="38"/>
      <c r="H51" s="38"/>
      <c r="I51" s="38"/>
      <c r="J51" s="39"/>
      <c r="K51" s="38"/>
      <c r="L51" s="38"/>
      <c r="M51" s="38"/>
      <c r="N51" s="38"/>
      <c r="O51" s="38"/>
      <c r="P51" s="38"/>
      <c r="Q51" s="38"/>
      <c r="R51" s="38"/>
      <c r="S51" s="40">
        <f t="shared" si="0"/>
        <v>0</v>
      </c>
      <c r="T51" s="34">
        <f t="shared" si="3"/>
        <v>0</v>
      </c>
      <c r="U51" s="46"/>
      <c r="V51" s="35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12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</row>
    <row r="52" spans="1:91" s="16" customFormat="1" ht="18.75" hidden="1" thickBot="1" x14ac:dyDescent="0.3">
      <c r="A52" s="15"/>
      <c r="B52" s="28">
        <v>38</v>
      </c>
      <c r="C52" s="17" t="s">
        <v>70</v>
      </c>
      <c r="D52" s="29"/>
      <c r="E52" s="36"/>
      <c r="F52" s="37"/>
      <c r="G52" s="38"/>
      <c r="H52" s="38"/>
      <c r="I52" s="38"/>
      <c r="J52" s="39"/>
      <c r="K52" s="38"/>
      <c r="L52" s="38"/>
      <c r="M52" s="38"/>
      <c r="N52" s="38"/>
      <c r="O52" s="38"/>
      <c r="P52" s="38"/>
      <c r="Q52" s="38"/>
      <c r="R52" s="38"/>
      <c r="S52" s="40">
        <f t="shared" si="0"/>
        <v>0</v>
      </c>
      <c r="T52" s="34">
        <f t="shared" si="3"/>
        <v>0</v>
      </c>
      <c r="U52" s="46"/>
      <c r="V52" s="35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12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</row>
    <row r="53" spans="1:91" s="16" customFormat="1" ht="18.75" hidden="1" thickBot="1" x14ac:dyDescent="0.3">
      <c r="A53" s="15"/>
      <c r="B53" s="28">
        <v>39</v>
      </c>
      <c r="C53" s="17" t="s">
        <v>71</v>
      </c>
      <c r="D53" s="29"/>
      <c r="E53" s="36"/>
      <c r="F53" s="37"/>
      <c r="G53" s="38"/>
      <c r="H53" s="38"/>
      <c r="I53" s="38"/>
      <c r="J53" s="39"/>
      <c r="K53" s="38"/>
      <c r="L53" s="38"/>
      <c r="M53" s="38"/>
      <c r="N53" s="38"/>
      <c r="O53" s="38"/>
      <c r="P53" s="38"/>
      <c r="Q53" s="38"/>
      <c r="R53" s="38"/>
      <c r="S53" s="40">
        <f t="shared" si="0"/>
        <v>0</v>
      </c>
      <c r="T53" s="34">
        <f t="shared" si="3"/>
        <v>0</v>
      </c>
      <c r="U53" s="46"/>
      <c r="V53" s="35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12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</row>
    <row r="54" spans="1:91" s="16" customFormat="1" ht="18.75" hidden="1" thickBot="1" x14ac:dyDescent="0.3">
      <c r="A54" s="15"/>
      <c r="B54" s="28">
        <v>40</v>
      </c>
      <c r="C54" s="17" t="s">
        <v>72</v>
      </c>
      <c r="D54" s="29"/>
      <c r="E54" s="36"/>
      <c r="F54" s="37"/>
      <c r="G54" s="38"/>
      <c r="H54" s="38"/>
      <c r="I54" s="38"/>
      <c r="J54" s="39"/>
      <c r="K54" s="38"/>
      <c r="L54" s="38"/>
      <c r="M54" s="38"/>
      <c r="N54" s="38"/>
      <c r="O54" s="38"/>
      <c r="P54" s="38"/>
      <c r="Q54" s="38"/>
      <c r="R54" s="38"/>
      <c r="S54" s="40">
        <f t="shared" si="0"/>
        <v>0</v>
      </c>
      <c r="T54" s="34">
        <f t="shared" si="3"/>
        <v>0</v>
      </c>
      <c r="U54" s="46"/>
      <c r="V54" s="35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12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</row>
    <row r="55" spans="1:91" s="16" customFormat="1" ht="18.75" hidden="1" thickBot="1" x14ac:dyDescent="0.3">
      <c r="A55" s="15"/>
      <c r="B55" s="28">
        <v>41</v>
      </c>
      <c r="C55" s="17" t="s">
        <v>73</v>
      </c>
      <c r="D55" s="29"/>
      <c r="E55" s="50"/>
      <c r="F55" s="37"/>
      <c r="G55" s="38"/>
      <c r="H55" s="38"/>
      <c r="I55" s="38"/>
      <c r="J55" s="39"/>
      <c r="K55" s="38"/>
      <c r="L55" s="38"/>
      <c r="M55" s="38"/>
      <c r="N55" s="38"/>
      <c r="O55" s="38"/>
      <c r="P55" s="38"/>
      <c r="Q55" s="38"/>
      <c r="R55" s="38"/>
      <c r="S55" s="40">
        <f t="shared" si="0"/>
        <v>0</v>
      </c>
      <c r="T55" s="34">
        <f t="shared" si="3"/>
        <v>0</v>
      </c>
      <c r="U55" s="46"/>
      <c r="V55" s="35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12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</row>
    <row r="56" spans="1:91" s="16" customFormat="1" ht="18.75" hidden="1" thickBot="1" x14ac:dyDescent="0.3">
      <c r="A56" s="15"/>
      <c r="B56" s="28">
        <v>42</v>
      </c>
      <c r="C56" s="17" t="s">
        <v>74</v>
      </c>
      <c r="D56" s="29">
        <v>1590</v>
      </c>
      <c r="E56" s="51">
        <v>98839</v>
      </c>
      <c r="F56" s="37">
        <f>+J56</f>
        <v>69187</v>
      </c>
      <c r="G56" s="38"/>
      <c r="H56" s="38"/>
      <c r="I56" s="38"/>
      <c r="J56" s="39">
        <v>69187</v>
      </c>
      <c r="K56" s="38"/>
      <c r="L56" s="38"/>
      <c r="M56" s="38"/>
      <c r="N56" s="38"/>
      <c r="O56" s="38"/>
      <c r="P56" s="38"/>
      <c r="Q56" s="38"/>
      <c r="R56" s="38"/>
      <c r="S56" s="40">
        <f t="shared" si="0"/>
        <v>69187</v>
      </c>
      <c r="T56" s="34">
        <f t="shared" si="3"/>
        <v>0</v>
      </c>
      <c r="U56" s="46"/>
      <c r="V56" s="35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12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</row>
    <row r="57" spans="1:91" s="16" customFormat="1" ht="18.75" hidden="1" thickBot="1" x14ac:dyDescent="0.3">
      <c r="A57" s="15"/>
      <c r="B57" s="28">
        <v>43</v>
      </c>
      <c r="C57" s="17" t="s">
        <v>75</v>
      </c>
      <c r="D57" s="29">
        <v>1590</v>
      </c>
      <c r="E57" s="36">
        <v>4167450</v>
      </c>
      <c r="F57" s="37">
        <f>+J57</f>
        <v>2917215</v>
      </c>
      <c r="G57" s="38"/>
      <c r="H57" s="38"/>
      <c r="I57" s="38"/>
      <c r="J57" s="39">
        <v>2917215</v>
      </c>
      <c r="K57" s="38"/>
      <c r="L57" s="38"/>
      <c r="M57" s="38"/>
      <c r="N57" s="38"/>
      <c r="O57" s="38"/>
      <c r="P57" s="38"/>
      <c r="Q57" s="38"/>
      <c r="R57" s="38"/>
      <c r="S57" s="40">
        <f t="shared" si="0"/>
        <v>2917215</v>
      </c>
      <c r="T57" s="34">
        <f t="shared" si="3"/>
        <v>0</v>
      </c>
      <c r="U57" s="46"/>
      <c r="V57" s="35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12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</row>
    <row r="58" spans="1:91" s="16" customFormat="1" ht="18.75" hidden="1" thickBot="1" x14ac:dyDescent="0.3">
      <c r="A58" s="15"/>
      <c r="B58" s="28">
        <v>44</v>
      </c>
      <c r="C58" s="17" t="s">
        <v>76</v>
      </c>
      <c r="D58" s="29"/>
      <c r="E58" s="49"/>
      <c r="F58" s="37"/>
      <c r="G58" s="38"/>
      <c r="H58" s="38"/>
      <c r="I58" s="38"/>
      <c r="J58" s="39"/>
      <c r="K58" s="38"/>
      <c r="L58" s="38"/>
      <c r="M58" s="38"/>
      <c r="N58" s="38"/>
      <c r="O58" s="38"/>
      <c r="P58" s="38"/>
      <c r="Q58" s="38"/>
      <c r="R58" s="38"/>
      <c r="S58" s="40">
        <f t="shared" si="0"/>
        <v>0</v>
      </c>
      <c r="T58" s="34">
        <f t="shared" si="3"/>
        <v>0</v>
      </c>
      <c r="U58" s="46"/>
      <c r="V58" s="35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12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</row>
    <row r="59" spans="1:91" s="16" customFormat="1" ht="18.75" hidden="1" thickBot="1" x14ac:dyDescent="0.3">
      <c r="A59" s="15"/>
      <c r="B59" s="28">
        <v>45</v>
      </c>
      <c r="C59" s="17" t="s">
        <v>77</v>
      </c>
      <c r="D59" s="29"/>
      <c r="E59" s="50"/>
      <c r="F59" s="37"/>
      <c r="G59" s="38"/>
      <c r="H59" s="38"/>
      <c r="I59" s="38"/>
      <c r="J59" s="39"/>
      <c r="K59" s="38"/>
      <c r="L59" s="38"/>
      <c r="M59" s="38"/>
      <c r="N59" s="38"/>
      <c r="O59" s="38"/>
      <c r="P59" s="38"/>
      <c r="Q59" s="38"/>
      <c r="R59" s="38"/>
      <c r="S59" s="40">
        <f t="shared" si="0"/>
        <v>0</v>
      </c>
      <c r="T59" s="34">
        <f t="shared" si="3"/>
        <v>0</v>
      </c>
      <c r="U59" s="46"/>
      <c r="V59" s="35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12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</row>
    <row r="60" spans="1:91" s="16" customFormat="1" ht="18.75" hidden="1" thickBot="1" x14ac:dyDescent="0.3">
      <c r="A60" s="15"/>
      <c r="B60" s="28">
        <v>46</v>
      </c>
      <c r="C60" s="17" t="s">
        <v>78</v>
      </c>
      <c r="D60" s="29"/>
      <c r="E60" s="50"/>
      <c r="F60" s="37"/>
      <c r="G60" s="38"/>
      <c r="H60" s="38"/>
      <c r="I60" s="38"/>
      <c r="J60" s="39"/>
      <c r="K60" s="38"/>
      <c r="L60" s="38"/>
      <c r="M60" s="38"/>
      <c r="N60" s="38"/>
      <c r="O60" s="38"/>
      <c r="P60" s="38"/>
      <c r="Q60" s="38"/>
      <c r="R60" s="38"/>
      <c r="S60" s="40">
        <f t="shared" si="0"/>
        <v>0</v>
      </c>
      <c r="T60" s="34">
        <f t="shared" si="3"/>
        <v>0</v>
      </c>
      <c r="U60" s="46"/>
      <c r="V60" s="35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12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</row>
    <row r="61" spans="1:91" s="16" customFormat="1" ht="18.75" hidden="1" thickBot="1" x14ac:dyDescent="0.3">
      <c r="A61" s="15"/>
      <c r="B61" s="28">
        <v>47</v>
      </c>
      <c r="C61" s="17" t="s">
        <v>79</v>
      </c>
      <c r="D61" s="29"/>
      <c r="E61" s="52"/>
      <c r="F61" s="37"/>
      <c r="G61" s="38"/>
      <c r="H61" s="38"/>
      <c r="I61" s="38"/>
      <c r="J61" s="39"/>
      <c r="K61" s="38"/>
      <c r="L61" s="38"/>
      <c r="M61" s="38"/>
      <c r="N61" s="38"/>
      <c r="O61" s="38"/>
      <c r="P61" s="38"/>
      <c r="Q61" s="38"/>
      <c r="R61" s="38"/>
      <c r="S61" s="40">
        <f t="shared" si="0"/>
        <v>0</v>
      </c>
      <c r="T61" s="34">
        <f t="shared" si="3"/>
        <v>0</v>
      </c>
      <c r="U61" s="46"/>
      <c r="V61" s="35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12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</row>
    <row r="62" spans="1:91" s="16" customFormat="1" ht="18.75" hidden="1" thickBot="1" x14ac:dyDescent="0.3">
      <c r="A62" s="15"/>
      <c r="B62" s="28">
        <v>48</v>
      </c>
      <c r="C62" s="17" t="s">
        <v>80</v>
      </c>
      <c r="D62" s="29">
        <v>1591</v>
      </c>
      <c r="E62" s="52">
        <v>2445212</v>
      </c>
      <c r="F62" s="37">
        <f>+J62</f>
        <v>1711648</v>
      </c>
      <c r="G62" s="38"/>
      <c r="H62" s="38"/>
      <c r="I62" s="38"/>
      <c r="J62" s="39">
        <v>1711648</v>
      </c>
      <c r="K62" s="38"/>
      <c r="L62" s="38"/>
      <c r="M62" s="38"/>
      <c r="N62" s="38"/>
      <c r="O62" s="38"/>
      <c r="P62" s="38"/>
      <c r="Q62" s="38"/>
      <c r="R62" s="38"/>
      <c r="S62" s="40">
        <f t="shared" si="0"/>
        <v>1711648</v>
      </c>
      <c r="T62" s="34">
        <f t="shared" si="3"/>
        <v>0</v>
      </c>
      <c r="U62" s="46"/>
      <c r="V62" s="35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12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</row>
    <row r="63" spans="1:91" s="16" customFormat="1" ht="18.75" hidden="1" thickBot="1" x14ac:dyDescent="0.3">
      <c r="A63" s="15"/>
      <c r="B63" s="28">
        <v>49</v>
      </c>
      <c r="C63" s="17" t="s">
        <v>81</v>
      </c>
      <c r="D63" s="29"/>
      <c r="E63" s="52"/>
      <c r="F63" s="37"/>
      <c r="G63" s="38"/>
      <c r="H63" s="38"/>
      <c r="I63" s="38"/>
      <c r="J63" s="39"/>
      <c r="K63" s="38"/>
      <c r="L63" s="38"/>
      <c r="M63" s="38"/>
      <c r="N63" s="38"/>
      <c r="O63" s="38"/>
      <c r="P63" s="38"/>
      <c r="Q63" s="38"/>
      <c r="R63" s="38"/>
      <c r="S63" s="40">
        <f t="shared" si="0"/>
        <v>0</v>
      </c>
      <c r="T63" s="34">
        <f t="shared" si="3"/>
        <v>0</v>
      </c>
      <c r="U63" s="46"/>
      <c r="V63" s="35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12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</row>
    <row r="64" spans="1:91" s="16" customFormat="1" ht="18.75" hidden="1" thickBot="1" x14ac:dyDescent="0.3">
      <c r="A64" s="15"/>
      <c r="B64" s="28">
        <v>50</v>
      </c>
      <c r="C64" s="17" t="s">
        <v>82</v>
      </c>
      <c r="D64" s="29">
        <v>1591</v>
      </c>
      <c r="E64" s="52">
        <v>5016613</v>
      </c>
      <c r="F64" s="37">
        <f>+J64</f>
        <v>3511629</v>
      </c>
      <c r="G64" s="38"/>
      <c r="H64" s="38"/>
      <c r="I64" s="38"/>
      <c r="J64" s="39">
        <v>3511629</v>
      </c>
      <c r="K64" s="38"/>
      <c r="L64" s="38"/>
      <c r="M64" s="38"/>
      <c r="N64" s="38"/>
      <c r="O64" s="38"/>
      <c r="P64" s="38"/>
      <c r="Q64" s="38"/>
      <c r="R64" s="38"/>
      <c r="S64" s="40">
        <f>+J64</f>
        <v>3511629</v>
      </c>
      <c r="T64" s="34"/>
      <c r="U64" s="46"/>
      <c r="V64" s="35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12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</row>
    <row r="65" spans="1:91" s="16" customFormat="1" ht="18.75" hidden="1" thickBot="1" x14ac:dyDescent="0.3">
      <c r="A65" s="15"/>
      <c r="B65" s="28">
        <v>51</v>
      </c>
      <c r="C65" s="17" t="s">
        <v>83</v>
      </c>
      <c r="D65" s="29">
        <v>1591</v>
      </c>
      <c r="E65" s="52">
        <v>21434040</v>
      </c>
      <c r="F65" s="37">
        <f>+J65</f>
        <v>15003827.999999998</v>
      </c>
      <c r="G65" s="38"/>
      <c r="H65" s="38"/>
      <c r="I65" s="38"/>
      <c r="J65" s="39">
        <v>15003827.999999998</v>
      </c>
      <c r="K65" s="38"/>
      <c r="L65" s="38"/>
      <c r="M65" s="38"/>
      <c r="N65" s="38"/>
      <c r="O65" s="38"/>
      <c r="P65" s="38"/>
      <c r="Q65" s="38"/>
      <c r="R65" s="38"/>
      <c r="S65" s="40">
        <f t="shared" si="0"/>
        <v>15003827.999999998</v>
      </c>
      <c r="T65" s="34">
        <f t="shared" si="3"/>
        <v>0</v>
      </c>
      <c r="U65" s="46"/>
      <c r="V65" s="35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12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</row>
    <row r="66" spans="1:91" s="16" customFormat="1" ht="18.75" hidden="1" thickBot="1" x14ac:dyDescent="0.3">
      <c r="A66" s="15"/>
      <c r="B66" s="28">
        <v>52</v>
      </c>
      <c r="C66" s="17" t="s">
        <v>84</v>
      </c>
      <c r="D66" s="29">
        <v>1592</v>
      </c>
      <c r="E66" s="49">
        <v>4347027</v>
      </c>
      <c r="F66" s="37">
        <f>+J66</f>
        <v>3042919</v>
      </c>
      <c r="G66" s="38"/>
      <c r="H66" s="38"/>
      <c r="I66" s="38"/>
      <c r="J66" s="39">
        <v>3042919</v>
      </c>
      <c r="K66" s="38"/>
      <c r="L66" s="38"/>
      <c r="M66" s="38"/>
      <c r="N66" s="38"/>
      <c r="O66" s="38"/>
      <c r="P66" s="38"/>
      <c r="Q66" s="38"/>
      <c r="R66" s="38"/>
      <c r="S66" s="40">
        <f t="shared" si="0"/>
        <v>3042919</v>
      </c>
      <c r="T66" s="34">
        <f t="shared" si="3"/>
        <v>0</v>
      </c>
      <c r="U66" s="46"/>
      <c r="V66" s="35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12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</row>
    <row r="67" spans="1:91" s="16" customFormat="1" ht="18.75" hidden="1" thickBot="1" x14ac:dyDescent="0.3">
      <c r="A67" s="15"/>
      <c r="B67" s="28">
        <v>53</v>
      </c>
      <c r="C67" s="17" t="s">
        <v>85</v>
      </c>
      <c r="D67" s="29"/>
      <c r="E67" s="36"/>
      <c r="F67" s="37"/>
      <c r="G67" s="38"/>
      <c r="H67" s="38"/>
      <c r="I67" s="38"/>
      <c r="J67" s="39"/>
      <c r="K67" s="38"/>
      <c r="L67" s="38"/>
      <c r="M67" s="38"/>
      <c r="N67" s="38"/>
      <c r="O67" s="38"/>
      <c r="P67" s="38"/>
      <c r="Q67" s="38"/>
      <c r="R67" s="38"/>
      <c r="S67" s="40">
        <f t="shared" si="0"/>
        <v>0</v>
      </c>
      <c r="T67" s="34">
        <f t="shared" si="3"/>
        <v>0</v>
      </c>
      <c r="U67" s="46"/>
      <c r="V67" s="35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12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</row>
    <row r="68" spans="1:91" s="16" customFormat="1" ht="18.75" hidden="1" thickBot="1" x14ac:dyDescent="0.3">
      <c r="A68" s="15"/>
      <c r="B68" s="28">
        <v>54</v>
      </c>
      <c r="C68" s="17" t="s">
        <v>86</v>
      </c>
      <c r="D68" s="29"/>
      <c r="E68" s="36"/>
      <c r="F68" s="37"/>
      <c r="G68" s="38"/>
      <c r="H68" s="38"/>
      <c r="I68" s="38"/>
      <c r="J68" s="39"/>
      <c r="K68" s="38"/>
      <c r="L68" s="38"/>
      <c r="M68" s="38"/>
      <c r="N68" s="38"/>
      <c r="O68" s="38"/>
      <c r="P68" s="38"/>
      <c r="Q68" s="38"/>
      <c r="R68" s="38"/>
      <c r="S68" s="40">
        <f t="shared" si="0"/>
        <v>0</v>
      </c>
      <c r="T68" s="34">
        <f t="shared" si="3"/>
        <v>0</v>
      </c>
      <c r="U68" s="46"/>
      <c r="V68" s="35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12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</row>
    <row r="69" spans="1:91" s="16" customFormat="1" ht="18.75" hidden="1" thickBot="1" x14ac:dyDescent="0.3">
      <c r="A69" s="15"/>
      <c r="B69" s="28">
        <v>55</v>
      </c>
      <c r="C69" s="17" t="s">
        <v>87</v>
      </c>
      <c r="D69" s="29"/>
      <c r="E69" s="36"/>
      <c r="F69" s="37"/>
      <c r="G69" s="38"/>
      <c r="H69" s="38"/>
      <c r="I69" s="38"/>
      <c r="J69" s="39"/>
      <c r="K69" s="38"/>
      <c r="L69" s="38"/>
      <c r="M69" s="38"/>
      <c r="N69" s="53"/>
      <c r="O69" s="38"/>
      <c r="P69" s="38"/>
      <c r="Q69" s="38"/>
      <c r="R69" s="38"/>
      <c r="S69" s="40">
        <f t="shared" si="0"/>
        <v>0</v>
      </c>
      <c r="T69" s="34">
        <f t="shared" si="3"/>
        <v>0</v>
      </c>
      <c r="U69" s="46"/>
      <c r="V69" s="35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12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</row>
    <row r="70" spans="1:91" s="16" customFormat="1" ht="18.75" hidden="1" thickBot="1" x14ac:dyDescent="0.3">
      <c r="A70" s="15"/>
      <c r="B70" s="28">
        <v>56</v>
      </c>
      <c r="C70" s="17" t="s">
        <v>88</v>
      </c>
      <c r="D70" s="29"/>
      <c r="E70" s="36"/>
      <c r="F70" s="37"/>
      <c r="G70" s="38"/>
      <c r="H70" s="38"/>
      <c r="I70" s="38"/>
      <c r="J70" s="39"/>
      <c r="K70" s="38"/>
      <c r="L70" s="38"/>
      <c r="M70" s="38"/>
      <c r="N70" s="38"/>
      <c r="O70" s="38"/>
      <c r="P70" s="38"/>
      <c r="Q70" s="38"/>
      <c r="R70" s="38"/>
      <c r="S70" s="40">
        <f t="shared" si="0"/>
        <v>0</v>
      </c>
      <c r="T70" s="34">
        <f t="shared" si="3"/>
        <v>0</v>
      </c>
      <c r="U70" s="46"/>
      <c r="V70" s="35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12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</row>
    <row r="71" spans="1:91" s="16" customFormat="1" ht="18.75" hidden="1" thickBot="1" x14ac:dyDescent="0.3">
      <c r="A71" s="15"/>
      <c r="B71" s="28">
        <v>57</v>
      </c>
      <c r="C71" s="17" t="s">
        <v>89</v>
      </c>
      <c r="D71" s="29"/>
      <c r="E71" s="36"/>
      <c r="F71" s="37"/>
      <c r="G71" s="38"/>
      <c r="H71" s="38"/>
      <c r="I71" s="38"/>
      <c r="J71" s="39"/>
      <c r="K71" s="38"/>
      <c r="L71" s="38"/>
      <c r="M71" s="38"/>
      <c r="N71" s="38"/>
      <c r="O71" s="38"/>
      <c r="P71" s="38"/>
      <c r="Q71" s="38"/>
      <c r="R71" s="38"/>
      <c r="S71" s="40">
        <f t="shared" si="0"/>
        <v>0</v>
      </c>
      <c r="T71" s="34">
        <f t="shared" si="3"/>
        <v>0</v>
      </c>
      <c r="U71" s="46"/>
      <c r="V71" s="35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12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</row>
    <row r="72" spans="1:91" s="16" customFormat="1" ht="18.75" hidden="1" thickBot="1" x14ac:dyDescent="0.3">
      <c r="A72" s="15"/>
      <c r="B72" s="28">
        <v>58</v>
      </c>
      <c r="C72" s="17" t="s">
        <v>90</v>
      </c>
      <c r="D72" s="29"/>
      <c r="E72" s="36"/>
      <c r="F72" s="37"/>
      <c r="G72" s="38"/>
      <c r="H72" s="38"/>
      <c r="I72" s="38"/>
      <c r="J72" s="39"/>
      <c r="K72" s="38"/>
      <c r="L72" s="38"/>
      <c r="M72" s="38"/>
      <c r="N72" s="38"/>
      <c r="O72" s="38"/>
      <c r="P72" s="38"/>
      <c r="Q72" s="38"/>
      <c r="R72" s="38"/>
      <c r="S72" s="40">
        <f t="shared" si="0"/>
        <v>0</v>
      </c>
      <c r="T72" s="34">
        <f t="shared" si="3"/>
        <v>0</v>
      </c>
      <c r="U72" s="46"/>
      <c r="V72" s="35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12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</row>
    <row r="73" spans="1:91" s="16" customFormat="1" ht="18.75" hidden="1" thickBot="1" x14ac:dyDescent="0.3">
      <c r="A73" s="15"/>
      <c r="B73" s="28">
        <v>59</v>
      </c>
      <c r="C73" s="17" t="s">
        <v>91</v>
      </c>
      <c r="D73" s="29"/>
      <c r="E73" s="36"/>
      <c r="F73" s="37"/>
      <c r="G73" s="38"/>
      <c r="H73" s="38"/>
      <c r="I73" s="38"/>
      <c r="J73" s="39"/>
      <c r="K73" s="38"/>
      <c r="L73" s="38"/>
      <c r="M73" s="38"/>
      <c r="N73" s="38"/>
      <c r="O73" s="38"/>
      <c r="P73" s="38"/>
      <c r="Q73" s="38"/>
      <c r="R73" s="38"/>
      <c r="S73" s="40">
        <f t="shared" si="0"/>
        <v>0</v>
      </c>
      <c r="T73" s="34">
        <f t="shared" si="3"/>
        <v>0</v>
      </c>
      <c r="U73" s="46"/>
      <c r="V73" s="35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12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</row>
    <row r="74" spans="1:91" s="16" customFormat="1" ht="18.75" hidden="1" thickBot="1" x14ac:dyDescent="0.3">
      <c r="A74" s="15"/>
      <c r="B74" s="28">
        <v>60</v>
      </c>
      <c r="C74" s="17" t="s">
        <v>92</v>
      </c>
      <c r="D74" s="29"/>
      <c r="E74" s="36"/>
      <c r="F74" s="37"/>
      <c r="G74" s="38"/>
      <c r="H74" s="38"/>
      <c r="I74" s="38"/>
      <c r="J74" s="39"/>
      <c r="K74" s="38"/>
      <c r="L74" s="38"/>
      <c r="M74" s="38"/>
      <c r="N74" s="38"/>
      <c r="O74" s="38"/>
      <c r="P74" s="38"/>
      <c r="Q74" s="38"/>
      <c r="R74" s="38"/>
      <c r="S74" s="40">
        <f t="shared" si="0"/>
        <v>0</v>
      </c>
      <c r="T74" s="34">
        <f t="shared" si="3"/>
        <v>0</v>
      </c>
      <c r="U74" s="46"/>
      <c r="V74" s="35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12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</row>
    <row r="75" spans="1:91" s="16" customFormat="1" ht="18.75" hidden="1" thickBot="1" x14ac:dyDescent="0.3">
      <c r="A75" s="15"/>
      <c r="B75" s="28">
        <v>61</v>
      </c>
      <c r="C75" s="17" t="s">
        <v>93</v>
      </c>
      <c r="D75" s="29">
        <v>2064</v>
      </c>
      <c r="E75" s="36">
        <v>1905150</v>
      </c>
      <c r="F75" s="37">
        <f>1333605+571545</f>
        <v>1905150</v>
      </c>
      <c r="G75" s="38"/>
      <c r="H75" s="38"/>
      <c r="I75" s="38"/>
      <c r="J75" s="39"/>
      <c r="K75" s="38"/>
      <c r="L75" s="38"/>
      <c r="M75" s="38"/>
      <c r="N75" s="38">
        <v>1333605</v>
      </c>
      <c r="O75" s="38"/>
      <c r="P75" s="38">
        <v>571545</v>
      </c>
      <c r="Q75" s="38"/>
      <c r="R75" s="38"/>
      <c r="S75" s="40">
        <f t="shared" si="0"/>
        <v>1905150</v>
      </c>
      <c r="T75" s="34">
        <f t="shared" si="3"/>
        <v>0</v>
      </c>
      <c r="U75" s="46"/>
      <c r="V75" s="35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12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</row>
    <row r="76" spans="1:91" s="16" customFormat="1" ht="18.75" hidden="1" thickBot="1" x14ac:dyDescent="0.3">
      <c r="A76" s="15"/>
      <c r="B76" s="28">
        <v>62</v>
      </c>
      <c r="C76" s="17" t="s">
        <v>94</v>
      </c>
      <c r="D76" s="29"/>
      <c r="E76" s="36"/>
      <c r="F76" s="37"/>
      <c r="G76" s="38"/>
      <c r="H76" s="38"/>
      <c r="I76" s="38"/>
      <c r="J76" s="39"/>
      <c r="K76" s="38"/>
      <c r="L76" s="38"/>
      <c r="M76" s="38"/>
      <c r="N76" s="38"/>
      <c r="O76" s="38"/>
      <c r="P76" s="38"/>
      <c r="Q76" s="38"/>
      <c r="R76" s="38"/>
      <c r="S76" s="40">
        <f t="shared" si="0"/>
        <v>0</v>
      </c>
      <c r="T76" s="34">
        <f t="shared" si="3"/>
        <v>0</v>
      </c>
      <c r="U76" s="46"/>
      <c r="V76" s="35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12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</row>
    <row r="77" spans="1:91" s="16" customFormat="1" ht="18.75" hidden="1" thickBot="1" x14ac:dyDescent="0.3">
      <c r="A77" s="15"/>
      <c r="B77" s="28">
        <v>63</v>
      </c>
      <c r="C77" s="17" t="s">
        <v>95</v>
      </c>
      <c r="D77" s="29"/>
      <c r="E77" s="36"/>
      <c r="F77" s="37"/>
      <c r="G77" s="38"/>
      <c r="H77" s="38"/>
      <c r="I77" s="38"/>
      <c r="J77" s="39"/>
      <c r="K77" s="38"/>
      <c r="L77" s="38"/>
      <c r="M77" s="38"/>
      <c r="N77" s="38"/>
      <c r="O77" s="38"/>
      <c r="P77" s="38"/>
      <c r="Q77" s="38"/>
      <c r="R77" s="38"/>
      <c r="S77" s="40">
        <f t="shared" si="0"/>
        <v>0</v>
      </c>
      <c r="T77" s="34">
        <f t="shared" si="3"/>
        <v>0</v>
      </c>
      <c r="U77" s="46"/>
      <c r="V77" s="35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12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</row>
    <row r="78" spans="1:91" s="16" customFormat="1" ht="18.75" thickBot="1" x14ac:dyDescent="0.3">
      <c r="A78" s="15"/>
      <c r="B78" s="28">
        <v>64</v>
      </c>
      <c r="C78" s="17" t="s">
        <v>96</v>
      </c>
      <c r="D78" s="29"/>
      <c r="E78" s="36"/>
      <c r="F78" s="37"/>
      <c r="G78" s="38"/>
      <c r="H78" s="38"/>
      <c r="I78" s="38"/>
      <c r="J78" s="39"/>
      <c r="K78" s="38"/>
      <c r="L78" s="38"/>
      <c r="M78" s="38"/>
      <c r="N78" s="38"/>
      <c r="O78" s="38"/>
      <c r="P78" s="38"/>
      <c r="Q78" s="38"/>
      <c r="R78" s="38"/>
      <c r="S78" s="40">
        <f t="shared" si="0"/>
        <v>0</v>
      </c>
      <c r="T78" s="34">
        <f t="shared" si="3"/>
        <v>0</v>
      </c>
      <c r="U78" s="46"/>
      <c r="V78" s="35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12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</row>
    <row r="79" spans="1:91" s="16" customFormat="1" ht="18.75" hidden="1" thickBot="1" x14ac:dyDescent="0.3">
      <c r="A79" s="15"/>
      <c r="B79" s="28">
        <v>65</v>
      </c>
      <c r="C79" s="17" t="s">
        <v>97</v>
      </c>
      <c r="D79" s="29">
        <v>1589</v>
      </c>
      <c r="E79" s="36">
        <v>28490287</v>
      </c>
      <c r="F79" s="37">
        <f>19943201+8547086</f>
        <v>28490287</v>
      </c>
      <c r="G79" s="38"/>
      <c r="H79" s="38"/>
      <c r="I79" s="38">
        <v>19943201</v>
      </c>
      <c r="J79" s="39"/>
      <c r="K79" s="38"/>
      <c r="L79" s="38"/>
      <c r="M79" s="38"/>
      <c r="N79" s="38"/>
      <c r="O79" s="38"/>
      <c r="P79" s="38">
        <v>8547086</v>
      </c>
      <c r="Q79" s="38"/>
      <c r="R79" s="38"/>
      <c r="S79" s="40">
        <f t="shared" si="0"/>
        <v>28490287</v>
      </c>
      <c r="T79" s="34">
        <f t="shared" si="3"/>
        <v>0</v>
      </c>
      <c r="U79" s="46"/>
      <c r="V79" s="35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12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</row>
    <row r="80" spans="1:91" s="16" customFormat="1" ht="18.75" hidden="1" thickBot="1" x14ac:dyDescent="0.3">
      <c r="A80" s="15"/>
      <c r="B80" s="28">
        <v>66</v>
      </c>
      <c r="C80" s="17" t="s">
        <v>98</v>
      </c>
      <c r="D80" s="29">
        <v>1583</v>
      </c>
      <c r="E80" s="36">
        <v>16239400</v>
      </c>
      <c r="F80" s="37">
        <f>+J80</f>
        <v>11367580</v>
      </c>
      <c r="G80" s="38"/>
      <c r="H80" s="38"/>
      <c r="I80" s="38"/>
      <c r="J80" s="39">
        <v>11367580</v>
      </c>
      <c r="K80" s="38"/>
      <c r="L80" s="38"/>
      <c r="M80" s="38"/>
      <c r="N80" s="38"/>
      <c r="O80" s="38"/>
      <c r="P80" s="38"/>
      <c r="Q80" s="38"/>
      <c r="R80" s="38"/>
      <c r="S80" s="40">
        <f t="shared" ref="S80:S119" si="4">SUM(G80:R80)</f>
        <v>11367580</v>
      </c>
      <c r="T80" s="34">
        <f t="shared" si="3"/>
        <v>0</v>
      </c>
      <c r="U80" s="46"/>
      <c r="V80" s="35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12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</row>
    <row r="81" spans="1:91" s="16" customFormat="1" ht="18.75" hidden="1" thickBot="1" x14ac:dyDescent="0.3">
      <c r="A81" s="15"/>
      <c r="B81" s="28">
        <v>67</v>
      </c>
      <c r="C81" s="17" t="s">
        <v>99</v>
      </c>
      <c r="D81" s="29"/>
      <c r="E81" s="36"/>
      <c r="F81" s="37"/>
      <c r="G81" s="38"/>
      <c r="H81" s="38"/>
      <c r="I81" s="38"/>
      <c r="J81" s="39"/>
      <c r="K81" s="38"/>
      <c r="L81" s="38"/>
      <c r="M81" s="38"/>
      <c r="N81" s="38"/>
      <c r="O81" s="38"/>
      <c r="P81" s="38"/>
      <c r="Q81" s="38"/>
      <c r="R81" s="38"/>
      <c r="S81" s="40"/>
      <c r="T81" s="34"/>
      <c r="U81" s="46"/>
      <c r="V81" s="35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12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</row>
    <row r="82" spans="1:91" s="16" customFormat="1" ht="18.75" hidden="1" thickBot="1" x14ac:dyDescent="0.3">
      <c r="A82" s="15"/>
      <c r="B82" s="28">
        <v>68</v>
      </c>
      <c r="C82" s="17" t="s">
        <v>100</v>
      </c>
      <c r="D82" s="29"/>
      <c r="E82" s="36"/>
      <c r="F82" s="37"/>
      <c r="G82" s="38"/>
      <c r="H82" s="38"/>
      <c r="I82" s="38"/>
      <c r="J82" s="39"/>
      <c r="K82" s="38"/>
      <c r="L82" s="38"/>
      <c r="M82" s="38"/>
      <c r="N82" s="38"/>
      <c r="O82" s="38"/>
      <c r="P82" s="38"/>
      <c r="Q82" s="38"/>
      <c r="R82" s="38"/>
      <c r="S82" s="40">
        <f t="shared" si="4"/>
        <v>0</v>
      </c>
      <c r="T82" s="34">
        <f t="shared" ref="T82:T133" si="5">+F82-S82</f>
        <v>0</v>
      </c>
      <c r="U82" s="46"/>
      <c r="V82" s="35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12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</row>
    <row r="83" spans="1:91" s="16" customFormat="1" ht="18.75" thickBot="1" x14ac:dyDescent="0.3">
      <c r="A83" s="15"/>
      <c r="B83" s="28">
        <v>69</v>
      </c>
      <c r="C83" s="17" t="s">
        <v>101</v>
      </c>
      <c r="D83" s="29"/>
      <c r="E83" s="36"/>
      <c r="F83" s="37"/>
      <c r="G83" s="38"/>
      <c r="H83" s="38"/>
      <c r="I83" s="38"/>
      <c r="J83" s="39"/>
      <c r="K83" s="38"/>
      <c r="L83" s="38"/>
      <c r="M83" s="38"/>
      <c r="N83" s="38"/>
      <c r="O83" s="38"/>
      <c r="P83" s="38"/>
      <c r="Q83" s="38"/>
      <c r="R83" s="38"/>
      <c r="S83" s="40">
        <f t="shared" si="4"/>
        <v>0</v>
      </c>
      <c r="T83" s="34">
        <f t="shared" si="5"/>
        <v>0</v>
      </c>
      <c r="U83" s="46"/>
      <c r="V83" s="35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12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</row>
    <row r="84" spans="1:91" s="16" customFormat="1" ht="18.75" hidden="1" thickBot="1" x14ac:dyDescent="0.3">
      <c r="A84" s="15"/>
      <c r="B84" s="28">
        <v>70</v>
      </c>
      <c r="C84" s="17" t="s">
        <v>102</v>
      </c>
      <c r="D84" s="29">
        <v>1577</v>
      </c>
      <c r="E84" s="36">
        <v>110397</v>
      </c>
      <c r="F84" s="37">
        <f>+J84</f>
        <v>110397</v>
      </c>
      <c r="G84" s="38"/>
      <c r="H84" s="38"/>
      <c r="I84" s="38"/>
      <c r="J84" s="39">
        <v>110397</v>
      </c>
      <c r="K84" s="38"/>
      <c r="L84" s="38"/>
      <c r="M84" s="38"/>
      <c r="N84" s="38"/>
      <c r="O84" s="38"/>
      <c r="P84" s="38"/>
      <c r="Q84" s="38"/>
      <c r="R84" s="38"/>
      <c r="S84" s="40">
        <f t="shared" si="4"/>
        <v>110397</v>
      </c>
      <c r="T84" s="34">
        <f t="shared" si="5"/>
        <v>0</v>
      </c>
      <c r="U84" s="46"/>
      <c r="V84" s="35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12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</row>
    <row r="85" spans="1:91" s="16" customFormat="1" ht="18.75" hidden="1" thickBot="1" x14ac:dyDescent="0.3">
      <c r="A85" s="15"/>
      <c r="B85" s="28">
        <v>71</v>
      </c>
      <c r="C85" s="17" t="s">
        <v>103</v>
      </c>
      <c r="D85" s="29"/>
      <c r="E85" s="36"/>
      <c r="F85" s="37"/>
      <c r="G85" s="38"/>
      <c r="H85" s="38"/>
      <c r="I85" s="38"/>
      <c r="J85" s="39"/>
      <c r="K85" s="38"/>
      <c r="L85" s="38"/>
      <c r="M85" s="38"/>
      <c r="N85" s="38"/>
      <c r="O85" s="38"/>
      <c r="P85" s="38"/>
      <c r="Q85" s="38"/>
      <c r="R85" s="38"/>
      <c r="S85" s="40">
        <f t="shared" si="4"/>
        <v>0</v>
      </c>
      <c r="T85" s="34">
        <f t="shared" si="5"/>
        <v>0</v>
      </c>
      <c r="U85" s="46"/>
      <c r="V85" s="35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12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</row>
    <row r="86" spans="1:91" s="16" customFormat="1" ht="18.75" hidden="1" thickBot="1" x14ac:dyDescent="0.3">
      <c r="A86" s="15"/>
      <c r="B86" s="28">
        <v>72</v>
      </c>
      <c r="C86" s="17" t="s">
        <v>104</v>
      </c>
      <c r="D86" s="29"/>
      <c r="E86" s="36"/>
      <c r="F86" s="37"/>
      <c r="G86" s="38"/>
      <c r="H86" s="38"/>
      <c r="I86" s="38"/>
      <c r="J86" s="39"/>
      <c r="K86" s="38"/>
      <c r="L86" s="38"/>
      <c r="M86" s="38"/>
      <c r="N86" s="38"/>
      <c r="O86" s="38"/>
      <c r="P86" s="38"/>
      <c r="Q86" s="38"/>
      <c r="R86" s="38"/>
      <c r="S86" s="40">
        <f t="shared" si="4"/>
        <v>0</v>
      </c>
      <c r="T86" s="34">
        <f t="shared" si="5"/>
        <v>0</v>
      </c>
      <c r="U86" s="46"/>
      <c r="V86" s="35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12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</row>
    <row r="87" spans="1:91" s="16" customFormat="1" ht="18.75" hidden="1" thickBot="1" x14ac:dyDescent="0.3">
      <c r="A87" s="15"/>
      <c r="B87" s="28">
        <v>73</v>
      </c>
      <c r="C87" s="17" t="s">
        <v>105</v>
      </c>
      <c r="D87" s="29"/>
      <c r="E87" s="36"/>
      <c r="F87" s="37"/>
      <c r="G87" s="38"/>
      <c r="H87" s="38"/>
      <c r="I87" s="38"/>
      <c r="J87" s="39"/>
      <c r="K87" s="38"/>
      <c r="L87" s="38"/>
      <c r="M87" s="38"/>
      <c r="N87" s="38"/>
      <c r="O87" s="38"/>
      <c r="P87" s="38"/>
      <c r="Q87" s="38"/>
      <c r="R87" s="38"/>
      <c r="S87" s="40">
        <f t="shared" si="4"/>
        <v>0</v>
      </c>
      <c r="T87" s="34">
        <f t="shared" si="5"/>
        <v>0</v>
      </c>
      <c r="U87" s="46"/>
      <c r="V87" s="35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12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</row>
    <row r="88" spans="1:91" s="16" customFormat="1" ht="18.75" hidden="1" thickBot="1" x14ac:dyDescent="0.3">
      <c r="A88" s="15"/>
      <c r="B88" s="28">
        <v>74</v>
      </c>
      <c r="C88" s="17" t="s">
        <v>106</v>
      </c>
      <c r="D88" s="29"/>
      <c r="E88" s="36"/>
      <c r="F88" s="37"/>
      <c r="G88" s="38"/>
      <c r="H88" s="38"/>
      <c r="I88" s="38"/>
      <c r="J88" s="39"/>
      <c r="K88" s="38"/>
      <c r="L88" s="38"/>
      <c r="M88" s="38"/>
      <c r="N88" s="38"/>
      <c r="O88" s="38"/>
      <c r="P88" s="38"/>
      <c r="Q88" s="38"/>
      <c r="R88" s="38"/>
      <c r="S88" s="40">
        <f t="shared" si="4"/>
        <v>0</v>
      </c>
      <c r="T88" s="34">
        <f t="shared" si="5"/>
        <v>0</v>
      </c>
      <c r="U88" s="46"/>
      <c r="V88" s="35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12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</row>
    <row r="89" spans="1:91" s="16" customFormat="1" ht="18.75" hidden="1" thickBot="1" x14ac:dyDescent="0.3">
      <c r="A89" s="15"/>
      <c r="B89" s="28">
        <v>75</v>
      </c>
      <c r="C89" s="17" t="s">
        <v>107</v>
      </c>
      <c r="D89" s="29">
        <v>2065</v>
      </c>
      <c r="E89" s="36">
        <v>16375412</v>
      </c>
      <c r="F89" s="37">
        <f>+J89+4912624</f>
        <v>16375412</v>
      </c>
      <c r="G89" s="38"/>
      <c r="H89" s="38"/>
      <c r="I89" s="38"/>
      <c r="J89" s="39">
        <v>11462788</v>
      </c>
      <c r="K89" s="38"/>
      <c r="L89" s="38"/>
      <c r="M89" s="38"/>
      <c r="N89" s="38"/>
      <c r="O89" s="38"/>
      <c r="P89" s="38">
        <v>4912624</v>
      </c>
      <c r="Q89" s="38"/>
      <c r="R89" s="38"/>
      <c r="S89" s="40">
        <f t="shared" si="4"/>
        <v>16375412</v>
      </c>
      <c r="T89" s="34">
        <f t="shared" si="5"/>
        <v>0</v>
      </c>
      <c r="U89" s="46"/>
      <c r="V89" s="35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12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</row>
    <row r="90" spans="1:91" s="16" customFormat="1" ht="18.75" thickBot="1" x14ac:dyDescent="0.3">
      <c r="A90" s="15"/>
      <c r="B90" s="28">
        <v>76</v>
      </c>
      <c r="C90" s="17" t="s">
        <v>108</v>
      </c>
      <c r="D90" s="29"/>
      <c r="E90" s="36"/>
      <c r="F90" s="37"/>
      <c r="G90" s="38"/>
      <c r="H90" s="38"/>
      <c r="I90" s="38"/>
      <c r="J90" s="39"/>
      <c r="K90" s="38"/>
      <c r="L90" s="38"/>
      <c r="M90" s="38"/>
      <c r="N90" s="38"/>
      <c r="O90" s="38"/>
      <c r="P90" s="38"/>
      <c r="Q90" s="38"/>
      <c r="R90" s="38"/>
      <c r="S90" s="40"/>
      <c r="T90" s="34"/>
      <c r="U90" s="46"/>
      <c r="V90" s="35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12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</row>
    <row r="91" spans="1:91" s="16" customFormat="1" ht="18.75" thickBot="1" x14ac:dyDescent="0.3">
      <c r="A91" s="15"/>
      <c r="B91" s="28">
        <v>77</v>
      </c>
      <c r="C91" s="17" t="s">
        <v>109</v>
      </c>
      <c r="D91" s="29"/>
      <c r="E91" s="36"/>
      <c r="F91" s="37"/>
      <c r="G91" s="38"/>
      <c r="H91" s="38"/>
      <c r="I91" s="38"/>
      <c r="J91" s="39"/>
      <c r="K91" s="38"/>
      <c r="L91" s="38"/>
      <c r="M91" s="38"/>
      <c r="N91" s="38"/>
      <c r="O91" s="38"/>
      <c r="P91" s="38"/>
      <c r="Q91" s="38"/>
      <c r="R91" s="38"/>
      <c r="S91" s="40"/>
      <c r="T91" s="34"/>
      <c r="U91" s="46"/>
      <c r="V91" s="35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12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</row>
    <row r="92" spans="1:91" s="16" customFormat="1" ht="18.75" thickBot="1" x14ac:dyDescent="0.3">
      <c r="A92" s="15"/>
      <c r="B92" s="28"/>
      <c r="C92" s="17" t="s">
        <v>110</v>
      </c>
      <c r="D92" s="29"/>
      <c r="E92" s="36"/>
      <c r="F92" s="37"/>
      <c r="G92" s="38"/>
      <c r="H92" s="38"/>
      <c r="I92" s="38"/>
      <c r="J92" s="39"/>
      <c r="K92" s="38"/>
      <c r="L92" s="38"/>
      <c r="M92" s="38"/>
      <c r="N92" s="38"/>
      <c r="O92" s="38"/>
      <c r="P92" s="38"/>
      <c r="Q92" s="38"/>
      <c r="R92" s="38"/>
      <c r="S92" s="40"/>
      <c r="T92" s="34"/>
      <c r="U92" s="46"/>
      <c r="V92" s="35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12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</row>
    <row r="93" spans="1:91" s="16" customFormat="1" ht="18.75" thickBot="1" x14ac:dyDescent="0.3">
      <c r="A93" s="15"/>
      <c r="B93" s="28">
        <v>78</v>
      </c>
      <c r="C93" s="17" t="s">
        <v>111</v>
      </c>
      <c r="D93" s="29">
        <v>2940</v>
      </c>
      <c r="E93" s="36">
        <v>4244455</v>
      </c>
      <c r="F93" s="37">
        <v>841118</v>
      </c>
      <c r="G93" s="38"/>
      <c r="H93" s="38"/>
      <c r="I93" s="38"/>
      <c r="J93" s="39"/>
      <c r="K93" s="38"/>
      <c r="L93" s="38"/>
      <c r="M93" s="38"/>
      <c r="N93" s="38"/>
      <c r="O93" s="38"/>
      <c r="P93" s="38">
        <v>707409</v>
      </c>
      <c r="Q93" s="38"/>
      <c r="R93" s="38"/>
      <c r="S93" s="40">
        <f t="shared" si="4"/>
        <v>707409</v>
      </c>
      <c r="T93" s="34">
        <f t="shared" si="5"/>
        <v>133709</v>
      </c>
      <c r="U93" s="46"/>
      <c r="V93" s="35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12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</row>
    <row r="94" spans="1:91" s="16" customFormat="1" ht="36.75" hidden="1" thickBot="1" x14ac:dyDescent="0.3">
      <c r="A94" s="15"/>
      <c r="B94" s="28">
        <v>79</v>
      </c>
      <c r="C94" s="17" t="s">
        <v>112</v>
      </c>
      <c r="D94" s="29"/>
      <c r="E94" s="36"/>
      <c r="F94" s="37"/>
      <c r="G94" s="38"/>
      <c r="H94" s="38"/>
      <c r="I94" s="38"/>
      <c r="J94" s="39"/>
      <c r="K94" s="38"/>
      <c r="L94" s="38"/>
      <c r="M94" s="38"/>
      <c r="N94" s="38"/>
      <c r="O94" s="38"/>
      <c r="P94" s="38"/>
      <c r="Q94" s="38"/>
      <c r="R94" s="38"/>
      <c r="S94" s="40">
        <f t="shared" si="4"/>
        <v>0</v>
      </c>
      <c r="T94" s="34">
        <f t="shared" si="5"/>
        <v>0</v>
      </c>
      <c r="U94" s="46"/>
      <c r="V94" s="35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12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</row>
    <row r="95" spans="1:91" s="16" customFormat="1" ht="18.75" hidden="1" thickBot="1" x14ac:dyDescent="0.3">
      <c r="A95" s="15"/>
      <c r="B95" s="28">
        <v>80</v>
      </c>
      <c r="C95" s="17" t="s">
        <v>113</v>
      </c>
      <c r="D95" s="29"/>
      <c r="E95" s="36"/>
      <c r="F95" s="37"/>
      <c r="G95" s="38"/>
      <c r="H95" s="38"/>
      <c r="I95" s="38"/>
      <c r="J95" s="39"/>
      <c r="K95" s="38"/>
      <c r="L95" s="38"/>
      <c r="M95" s="38"/>
      <c r="N95" s="38"/>
      <c r="O95" s="38"/>
      <c r="P95" s="38"/>
      <c r="Q95" s="38"/>
      <c r="R95" s="38"/>
      <c r="S95" s="40">
        <f t="shared" si="4"/>
        <v>0</v>
      </c>
      <c r="T95" s="34">
        <f t="shared" si="5"/>
        <v>0</v>
      </c>
      <c r="U95" s="46"/>
      <c r="V95" s="35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12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</row>
    <row r="96" spans="1:91" s="16" customFormat="1" ht="18.75" hidden="1" thickBot="1" x14ac:dyDescent="0.3">
      <c r="A96" s="15"/>
      <c r="B96" s="28">
        <v>81</v>
      </c>
      <c r="C96" s="17" t="s">
        <v>114</v>
      </c>
      <c r="D96" s="29"/>
      <c r="F96" s="37"/>
      <c r="G96" s="38"/>
      <c r="H96" s="38"/>
      <c r="I96" s="38"/>
      <c r="J96" s="39"/>
      <c r="K96" s="38"/>
      <c r="L96" s="38"/>
      <c r="M96" s="38"/>
      <c r="N96" s="38"/>
      <c r="O96" s="38"/>
      <c r="P96" s="38"/>
      <c r="Q96" s="38"/>
      <c r="R96" s="38"/>
      <c r="S96" s="40">
        <f t="shared" si="4"/>
        <v>0</v>
      </c>
      <c r="T96" s="34">
        <f t="shared" si="5"/>
        <v>0</v>
      </c>
      <c r="U96" s="46"/>
      <c r="V96" s="35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12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</row>
    <row r="97" spans="1:91" s="16" customFormat="1" ht="18.75" hidden="1" thickBot="1" x14ac:dyDescent="0.3">
      <c r="A97" s="15"/>
      <c r="B97" s="28">
        <v>82</v>
      </c>
      <c r="C97" s="17" t="s">
        <v>115</v>
      </c>
      <c r="D97" s="29"/>
      <c r="E97" s="36"/>
      <c r="F97" s="37"/>
      <c r="G97" s="38"/>
      <c r="H97" s="38"/>
      <c r="I97" s="38"/>
      <c r="J97" s="39"/>
      <c r="K97" s="38"/>
      <c r="L97" s="38"/>
      <c r="M97" s="38"/>
      <c r="N97" s="38"/>
      <c r="O97" s="38"/>
      <c r="P97" s="38"/>
      <c r="Q97" s="38"/>
      <c r="R97" s="38"/>
      <c r="S97" s="40">
        <f t="shared" si="4"/>
        <v>0</v>
      </c>
      <c r="T97" s="34">
        <f t="shared" si="5"/>
        <v>0</v>
      </c>
      <c r="U97" s="46"/>
      <c r="V97" s="35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12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</row>
    <row r="98" spans="1:91" s="16" customFormat="1" ht="36.75" hidden="1" thickBot="1" x14ac:dyDescent="0.3">
      <c r="A98" s="15"/>
      <c r="B98" s="28">
        <v>83</v>
      </c>
      <c r="C98" s="17" t="s">
        <v>116</v>
      </c>
      <c r="D98" s="29"/>
      <c r="E98" s="36"/>
      <c r="F98" s="37"/>
      <c r="G98" s="38"/>
      <c r="H98" s="38"/>
      <c r="I98" s="38"/>
      <c r="J98" s="39"/>
      <c r="K98" s="38"/>
      <c r="L98" s="38"/>
      <c r="M98" s="38"/>
      <c r="N98" s="38"/>
      <c r="O98" s="38"/>
      <c r="P98" s="38"/>
      <c r="Q98" s="38"/>
      <c r="R98" s="38"/>
      <c r="S98" s="40">
        <f t="shared" si="4"/>
        <v>0</v>
      </c>
      <c r="T98" s="34">
        <f t="shared" si="5"/>
        <v>0</v>
      </c>
      <c r="U98" s="46"/>
      <c r="V98" s="35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12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</row>
    <row r="99" spans="1:91" s="16" customFormat="1" ht="18.75" hidden="1" thickBot="1" x14ac:dyDescent="0.3">
      <c r="A99" s="15"/>
      <c r="B99" s="28">
        <v>84</v>
      </c>
      <c r="C99" s="17" t="s">
        <v>117</v>
      </c>
      <c r="D99" s="29">
        <v>1581</v>
      </c>
      <c r="E99" s="36">
        <v>1781923</v>
      </c>
      <c r="F99" s="37">
        <f>+J99</f>
        <v>1247346</v>
      </c>
      <c r="G99" s="38"/>
      <c r="H99" s="38"/>
      <c r="I99" s="38"/>
      <c r="J99" s="39">
        <v>1247346</v>
      </c>
      <c r="K99" s="38"/>
      <c r="L99" s="38"/>
      <c r="M99" s="38"/>
      <c r="N99" s="38"/>
      <c r="O99" s="38"/>
      <c r="P99" s="38"/>
      <c r="Q99" s="38"/>
      <c r="R99" s="38"/>
      <c r="S99" s="40">
        <f t="shared" si="4"/>
        <v>1247346</v>
      </c>
      <c r="T99" s="34">
        <f t="shared" si="5"/>
        <v>0</v>
      </c>
      <c r="U99" s="46"/>
      <c r="V99" s="35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12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</row>
    <row r="100" spans="1:91" s="16" customFormat="1" ht="18.75" hidden="1" thickBot="1" x14ac:dyDescent="0.3">
      <c r="A100" s="15"/>
      <c r="B100" s="28">
        <v>85</v>
      </c>
      <c r="C100" s="17" t="s">
        <v>118</v>
      </c>
      <c r="D100" s="29"/>
      <c r="E100" s="36"/>
      <c r="F100" s="37"/>
      <c r="G100" s="38"/>
      <c r="H100" s="38"/>
      <c r="I100" s="38"/>
      <c r="J100" s="39"/>
      <c r="K100" s="38"/>
      <c r="L100" s="38"/>
      <c r="M100" s="38"/>
      <c r="N100" s="38"/>
      <c r="O100" s="38"/>
      <c r="P100" s="38"/>
      <c r="Q100" s="38"/>
      <c r="R100" s="38"/>
      <c r="S100" s="40">
        <f t="shared" si="4"/>
        <v>0</v>
      </c>
      <c r="T100" s="34">
        <f t="shared" si="5"/>
        <v>0</v>
      </c>
      <c r="U100" s="46"/>
      <c r="V100" s="35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12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</row>
    <row r="101" spans="1:91" s="16" customFormat="1" ht="18.75" thickBot="1" x14ac:dyDescent="0.3">
      <c r="A101" s="15"/>
      <c r="B101" s="28">
        <v>86</v>
      </c>
      <c r="C101" s="17" t="s">
        <v>119</v>
      </c>
      <c r="D101" s="29"/>
      <c r="E101" s="36"/>
      <c r="F101" s="37"/>
      <c r="G101" s="38"/>
      <c r="H101" s="38"/>
      <c r="I101" s="38"/>
      <c r="J101" s="39"/>
      <c r="K101" s="38"/>
      <c r="L101" s="38"/>
      <c r="M101" s="38"/>
      <c r="N101" s="38"/>
      <c r="O101" s="38"/>
      <c r="P101" s="38"/>
      <c r="Q101" s="38"/>
      <c r="R101" s="38"/>
      <c r="S101" s="40">
        <f t="shared" si="4"/>
        <v>0</v>
      </c>
      <c r="T101" s="34">
        <f t="shared" si="5"/>
        <v>0</v>
      </c>
      <c r="U101" s="46"/>
      <c r="V101" s="35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12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</row>
    <row r="102" spans="1:91" s="16" customFormat="1" ht="18.75" hidden="1" thickBot="1" x14ac:dyDescent="0.3">
      <c r="A102" s="15"/>
      <c r="B102" s="28">
        <v>87</v>
      </c>
      <c r="C102" s="17" t="s">
        <v>120</v>
      </c>
      <c r="D102" s="29">
        <v>1582</v>
      </c>
      <c r="E102" s="36">
        <v>5791092</v>
      </c>
      <c r="F102" s="37">
        <f>4053761+1737328</f>
        <v>5791089</v>
      </c>
      <c r="G102" s="38"/>
      <c r="H102" s="38"/>
      <c r="I102" s="38">
        <v>4053764</v>
      </c>
      <c r="J102" s="39"/>
      <c r="K102" s="38"/>
      <c r="L102" s="38"/>
      <c r="M102" s="38"/>
      <c r="N102" s="38"/>
      <c r="O102" s="38"/>
      <c r="P102" s="38">
        <v>1737328</v>
      </c>
      <c r="Q102" s="38"/>
      <c r="R102" s="38"/>
      <c r="S102" s="40">
        <f t="shared" si="4"/>
        <v>5791092</v>
      </c>
      <c r="T102" s="34">
        <f t="shared" si="5"/>
        <v>-3</v>
      </c>
      <c r="U102" s="46"/>
      <c r="V102" s="35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12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</row>
    <row r="103" spans="1:91" s="16" customFormat="1" ht="18.75" thickBot="1" x14ac:dyDescent="0.3">
      <c r="A103" s="15"/>
      <c r="B103" s="28">
        <v>88</v>
      </c>
      <c r="C103" s="17" t="s">
        <v>121</v>
      </c>
      <c r="D103" s="29">
        <v>3145</v>
      </c>
      <c r="E103" s="36">
        <v>2728363</v>
      </c>
      <c r="F103" s="37">
        <f>+L103+818509</f>
        <v>2728363</v>
      </c>
      <c r="G103" s="38"/>
      <c r="H103" s="38"/>
      <c r="I103" s="38"/>
      <c r="J103" s="39"/>
      <c r="K103" s="38"/>
      <c r="L103" s="38">
        <v>1909854</v>
      </c>
      <c r="M103" s="38"/>
      <c r="N103" s="38"/>
      <c r="O103" s="38"/>
      <c r="P103" s="38">
        <v>818509</v>
      </c>
      <c r="Q103" s="38"/>
      <c r="R103" s="38"/>
      <c r="S103" s="40">
        <f t="shared" si="4"/>
        <v>2728363</v>
      </c>
      <c r="T103" s="34">
        <f t="shared" si="5"/>
        <v>0</v>
      </c>
      <c r="U103" s="46"/>
      <c r="V103" s="35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12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</row>
    <row r="104" spans="1:91" s="16" customFormat="1" ht="18.75" thickBot="1" x14ac:dyDescent="0.3">
      <c r="A104" s="15"/>
      <c r="B104" s="28">
        <v>89</v>
      </c>
      <c r="C104" s="17" t="s">
        <v>122</v>
      </c>
      <c r="D104" s="29"/>
      <c r="E104" s="36"/>
      <c r="F104" s="37"/>
      <c r="G104" s="38"/>
      <c r="H104" s="38"/>
      <c r="I104" s="38"/>
      <c r="J104" s="39"/>
      <c r="K104" s="38"/>
      <c r="L104" s="38"/>
      <c r="M104" s="38"/>
      <c r="N104" s="38"/>
      <c r="O104" s="38"/>
      <c r="P104" s="38"/>
      <c r="Q104" s="38"/>
      <c r="R104" s="38"/>
      <c r="S104" s="40"/>
      <c r="T104" s="34"/>
      <c r="U104" s="46"/>
      <c r="V104" s="35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12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</row>
    <row r="105" spans="1:91" s="16" customFormat="1" ht="18.75" thickBot="1" x14ac:dyDescent="0.3">
      <c r="A105" s="15"/>
      <c r="B105" s="28">
        <v>90</v>
      </c>
      <c r="C105" s="17" t="s">
        <v>123</v>
      </c>
      <c r="D105" s="29"/>
      <c r="E105" s="36"/>
      <c r="F105" s="37"/>
      <c r="G105" s="38"/>
      <c r="H105" s="38"/>
      <c r="I105" s="38"/>
      <c r="J105" s="39"/>
      <c r="K105" s="38"/>
      <c r="L105" s="38"/>
      <c r="M105" s="38"/>
      <c r="N105" s="38"/>
      <c r="O105" s="38"/>
      <c r="P105" s="38"/>
      <c r="Q105" s="38"/>
      <c r="R105" s="38"/>
      <c r="S105" s="40">
        <f t="shared" si="4"/>
        <v>0</v>
      </c>
      <c r="T105" s="34">
        <f t="shared" si="5"/>
        <v>0</v>
      </c>
      <c r="U105" s="46"/>
      <c r="V105" s="35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12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</row>
    <row r="106" spans="1:91" s="16" customFormat="1" ht="18.75" hidden="1" thickBot="1" x14ac:dyDescent="0.3">
      <c r="A106" s="15"/>
      <c r="B106" s="28">
        <v>91</v>
      </c>
      <c r="C106" s="17" t="s">
        <v>124</v>
      </c>
      <c r="D106" s="29"/>
      <c r="E106" s="36"/>
      <c r="F106" s="37"/>
      <c r="G106" s="38"/>
      <c r="H106" s="38"/>
      <c r="I106" s="38"/>
      <c r="J106" s="39"/>
      <c r="K106" s="38"/>
      <c r="L106" s="38"/>
      <c r="M106" s="38"/>
      <c r="N106" s="38"/>
      <c r="O106" s="38"/>
      <c r="P106" s="38"/>
      <c r="Q106" s="38"/>
      <c r="R106" s="38"/>
      <c r="S106" s="40">
        <f t="shared" si="4"/>
        <v>0</v>
      </c>
      <c r="T106" s="34">
        <f t="shared" si="5"/>
        <v>0</v>
      </c>
      <c r="U106" s="46"/>
      <c r="V106" s="35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12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</row>
    <row r="107" spans="1:91" s="16" customFormat="1" ht="18.75" thickBot="1" x14ac:dyDescent="0.3">
      <c r="A107" s="15"/>
      <c r="B107" s="28">
        <v>92</v>
      </c>
      <c r="C107" s="17" t="s">
        <v>125</v>
      </c>
      <c r="D107" s="29"/>
      <c r="E107" s="36"/>
      <c r="F107" s="37"/>
      <c r="G107" s="38"/>
      <c r="H107" s="38"/>
      <c r="I107" s="38"/>
      <c r="J107" s="39"/>
      <c r="K107" s="38"/>
      <c r="L107" s="38"/>
      <c r="M107" s="38"/>
      <c r="N107" s="38"/>
      <c r="O107" s="38"/>
      <c r="P107" s="38"/>
      <c r="Q107" s="38"/>
      <c r="R107" s="38"/>
      <c r="S107" s="40"/>
      <c r="T107" s="34"/>
      <c r="U107" s="46"/>
      <c r="V107" s="35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12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</row>
    <row r="108" spans="1:91" s="16" customFormat="1" ht="18.75" thickBot="1" x14ac:dyDescent="0.3">
      <c r="A108" s="15"/>
      <c r="B108" s="28">
        <v>93</v>
      </c>
      <c r="C108" s="17" t="s">
        <v>126</v>
      </c>
      <c r="D108" s="29"/>
      <c r="E108" s="36"/>
      <c r="F108" s="37"/>
      <c r="G108" s="38"/>
      <c r="H108" s="38"/>
      <c r="I108" s="38"/>
      <c r="J108" s="39"/>
      <c r="K108" s="38"/>
      <c r="L108" s="38"/>
      <c r="M108" s="38"/>
      <c r="N108" s="38"/>
      <c r="O108" s="38"/>
      <c r="P108" s="38"/>
      <c r="Q108" s="38"/>
      <c r="R108" s="38"/>
      <c r="S108" s="40">
        <f t="shared" si="4"/>
        <v>0</v>
      </c>
      <c r="T108" s="34">
        <f t="shared" si="5"/>
        <v>0</v>
      </c>
      <c r="U108" s="46"/>
      <c r="V108" s="35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12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</row>
    <row r="109" spans="1:91" s="16" customFormat="1" ht="18.75" thickBot="1" x14ac:dyDescent="0.3">
      <c r="A109" s="15"/>
      <c r="B109" s="28"/>
      <c r="C109" s="17" t="s">
        <v>127</v>
      </c>
      <c r="D109" s="29">
        <v>5529</v>
      </c>
      <c r="E109" s="36">
        <v>7100000</v>
      </c>
      <c r="F109" s="37">
        <v>7100000</v>
      </c>
      <c r="G109" s="38"/>
      <c r="H109" s="38"/>
      <c r="I109" s="38"/>
      <c r="J109" s="39"/>
      <c r="K109" s="38"/>
      <c r="L109" s="38"/>
      <c r="M109" s="38"/>
      <c r="N109" s="38"/>
      <c r="O109" s="38"/>
      <c r="P109" s="38">
        <v>7100000</v>
      </c>
      <c r="Q109" s="38"/>
      <c r="R109" s="38"/>
      <c r="S109" s="40">
        <f>SUBTOTAL(9,O109:R109)</f>
        <v>7100000</v>
      </c>
      <c r="T109" s="34">
        <f>+F109-S109</f>
        <v>0</v>
      </c>
      <c r="U109" s="46"/>
      <c r="V109" s="35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12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</row>
    <row r="110" spans="1:91" s="16" customFormat="1" ht="18.75" thickBot="1" x14ac:dyDescent="0.3">
      <c r="A110" s="15"/>
      <c r="B110" s="28"/>
      <c r="C110" s="17" t="s">
        <v>128</v>
      </c>
      <c r="D110" s="29">
        <v>6974</v>
      </c>
      <c r="E110" s="36">
        <v>6000000</v>
      </c>
      <c r="F110" s="37">
        <v>4200000</v>
      </c>
      <c r="G110" s="38"/>
      <c r="H110" s="38"/>
      <c r="I110" s="38"/>
      <c r="J110" s="39"/>
      <c r="K110" s="38"/>
      <c r="L110" s="38"/>
      <c r="M110" s="38"/>
      <c r="N110" s="38"/>
      <c r="O110" s="38"/>
      <c r="P110" s="38">
        <v>4200000</v>
      </c>
      <c r="Q110" s="38"/>
      <c r="R110" s="38"/>
      <c r="S110" s="40">
        <f>SUBTOTAL(9,O110:R110)</f>
        <v>4200000</v>
      </c>
      <c r="T110" s="34">
        <f>+F110-S110</f>
        <v>0</v>
      </c>
      <c r="U110" s="46"/>
      <c r="V110" s="35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12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</row>
    <row r="111" spans="1:91" s="16" customFormat="1" ht="18.75" hidden="1" thickBot="1" x14ac:dyDescent="0.3">
      <c r="A111" s="15"/>
      <c r="B111" s="28">
        <v>94</v>
      </c>
      <c r="C111" s="17" t="s">
        <v>129</v>
      </c>
      <c r="D111" s="29"/>
      <c r="E111" s="36"/>
      <c r="F111" s="37"/>
      <c r="G111" s="38"/>
      <c r="H111" s="38"/>
      <c r="I111" s="38"/>
      <c r="J111" s="39"/>
      <c r="K111" s="38"/>
      <c r="L111" s="38"/>
      <c r="M111" s="38"/>
      <c r="N111" s="38"/>
      <c r="O111" s="38"/>
      <c r="P111" s="38"/>
      <c r="Q111" s="38"/>
      <c r="R111" s="38"/>
      <c r="S111" s="40">
        <f t="shared" si="4"/>
        <v>0</v>
      </c>
      <c r="T111" s="34">
        <f t="shared" si="5"/>
        <v>0</v>
      </c>
      <c r="U111" s="46"/>
      <c r="V111" s="35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12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</row>
    <row r="112" spans="1:91" s="16" customFormat="1" ht="18.75" hidden="1" thickBot="1" x14ac:dyDescent="0.3">
      <c r="A112" s="15"/>
      <c r="B112" s="28">
        <v>95</v>
      </c>
      <c r="C112" s="17" t="s">
        <v>130</v>
      </c>
      <c r="D112" s="29"/>
      <c r="E112" s="36"/>
      <c r="F112" s="37"/>
      <c r="G112" s="38"/>
      <c r="H112" s="38"/>
      <c r="I112" s="38"/>
      <c r="J112" s="39"/>
      <c r="K112" s="38"/>
      <c r="L112" s="38"/>
      <c r="M112" s="38"/>
      <c r="N112" s="38"/>
      <c r="O112" s="38"/>
      <c r="P112" s="38"/>
      <c r="Q112" s="38"/>
      <c r="R112" s="38"/>
      <c r="S112" s="40"/>
      <c r="T112" s="34"/>
      <c r="U112" s="46"/>
      <c r="V112" s="35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12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</row>
    <row r="113" spans="1:91" s="16" customFormat="1" ht="18.75" hidden="1" thickBot="1" x14ac:dyDescent="0.3">
      <c r="A113" s="15"/>
      <c r="B113" s="28">
        <v>96</v>
      </c>
      <c r="C113" s="17" t="s">
        <v>131</v>
      </c>
      <c r="D113" s="29">
        <v>2129</v>
      </c>
      <c r="E113" s="36">
        <v>14357713</v>
      </c>
      <c r="F113" s="37">
        <f>+J113</f>
        <v>10050399</v>
      </c>
      <c r="G113" s="38"/>
      <c r="H113" s="38"/>
      <c r="I113" s="38"/>
      <c r="J113" s="39">
        <v>10050399</v>
      </c>
      <c r="K113" s="38"/>
      <c r="L113" s="38"/>
      <c r="M113" s="38"/>
      <c r="N113" s="38"/>
      <c r="O113" s="38"/>
      <c r="P113" s="38"/>
      <c r="Q113" s="38"/>
      <c r="R113" s="38"/>
      <c r="S113" s="40">
        <f t="shared" si="4"/>
        <v>10050399</v>
      </c>
      <c r="T113" s="34">
        <f t="shared" si="5"/>
        <v>0</v>
      </c>
      <c r="U113" s="46"/>
      <c r="V113" s="35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12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</row>
    <row r="114" spans="1:91" s="16" customFormat="1" ht="18.75" hidden="1" thickBot="1" x14ac:dyDescent="0.3">
      <c r="A114" s="15"/>
      <c r="B114" s="28">
        <v>97</v>
      </c>
      <c r="C114" s="17" t="s">
        <v>132</v>
      </c>
      <c r="D114" s="29"/>
      <c r="E114" s="36"/>
      <c r="F114" s="37"/>
      <c r="G114" s="38"/>
      <c r="H114" s="38"/>
      <c r="I114" s="38"/>
      <c r="J114" s="39"/>
      <c r="K114" s="38"/>
      <c r="L114" s="38"/>
      <c r="M114" s="38"/>
      <c r="N114" s="38"/>
      <c r="O114" s="38"/>
      <c r="P114" s="38"/>
      <c r="Q114" s="38"/>
      <c r="R114" s="38"/>
      <c r="S114" s="40"/>
      <c r="T114" s="34"/>
      <c r="U114" s="46"/>
      <c r="V114" s="35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12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</row>
    <row r="115" spans="1:91" s="16" customFormat="1" ht="18.75" hidden="1" thickBot="1" x14ac:dyDescent="0.3">
      <c r="A115" s="15"/>
      <c r="B115" s="28">
        <v>98</v>
      </c>
      <c r="C115" s="17" t="s">
        <v>133</v>
      </c>
      <c r="D115" s="29"/>
      <c r="E115" s="36"/>
      <c r="F115" s="37"/>
      <c r="G115" s="38"/>
      <c r="H115" s="38"/>
      <c r="I115" s="38"/>
      <c r="J115" s="39"/>
      <c r="K115" s="38"/>
      <c r="L115" s="38"/>
      <c r="M115" s="38"/>
      <c r="N115" s="38"/>
      <c r="O115" s="38"/>
      <c r="P115" s="38"/>
      <c r="Q115" s="38"/>
      <c r="R115" s="38"/>
      <c r="S115" s="40"/>
      <c r="T115" s="34"/>
      <c r="U115" s="46"/>
      <c r="V115" s="35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12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</row>
    <row r="116" spans="1:91" s="16" customFormat="1" ht="18.75" hidden="1" thickBot="1" x14ac:dyDescent="0.3">
      <c r="A116" s="15"/>
      <c r="B116" s="28">
        <v>99</v>
      </c>
      <c r="C116" s="17" t="s">
        <v>134</v>
      </c>
      <c r="D116" s="29"/>
      <c r="E116" s="36"/>
      <c r="F116" s="37"/>
      <c r="G116" s="38"/>
      <c r="H116" s="38"/>
      <c r="I116" s="38"/>
      <c r="J116" s="39"/>
      <c r="K116" s="38"/>
      <c r="L116" s="38"/>
      <c r="M116" s="38"/>
      <c r="N116" s="38"/>
      <c r="O116" s="38"/>
      <c r="P116" s="38"/>
      <c r="Q116" s="38"/>
      <c r="R116" s="38"/>
      <c r="S116" s="40">
        <f t="shared" si="4"/>
        <v>0</v>
      </c>
      <c r="T116" s="34">
        <f t="shared" si="5"/>
        <v>0</v>
      </c>
      <c r="U116" s="46"/>
      <c r="V116" s="35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12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</row>
    <row r="117" spans="1:91" s="16" customFormat="1" ht="18.75" hidden="1" thickBot="1" x14ac:dyDescent="0.3">
      <c r="A117" s="15"/>
      <c r="B117" s="28">
        <v>100</v>
      </c>
      <c r="C117" s="17" t="s">
        <v>135</v>
      </c>
      <c r="D117" s="29" t="s">
        <v>33</v>
      </c>
      <c r="E117" s="36"/>
      <c r="F117" s="37"/>
      <c r="G117" s="38"/>
      <c r="H117" s="38"/>
      <c r="I117" s="38"/>
      <c r="J117" s="39"/>
      <c r="K117" s="38"/>
      <c r="L117" s="38"/>
      <c r="M117" s="38"/>
      <c r="N117" s="38"/>
      <c r="O117" s="38"/>
      <c r="P117" s="38"/>
      <c r="Q117" s="38"/>
      <c r="R117" s="38"/>
      <c r="S117" s="40">
        <f t="shared" si="4"/>
        <v>0</v>
      </c>
      <c r="T117" s="34">
        <f t="shared" si="5"/>
        <v>0</v>
      </c>
      <c r="U117" s="46"/>
      <c r="V117" s="35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12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</row>
    <row r="118" spans="1:91" s="16" customFormat="1" ht="18.75" hidden="1" thickBot="1" x14ac:dyDescent="0.3">
      <c r="A118" s="15"/>
      <c r="B118" s="28">
        <v>101</v>
      </c>
      <c r="C118" s="17" t="s">
        <v>136</v>
      </c>
      <c r="D118" s="29" t="s">
        <v>33</v>
      </c>
      <c r="E118" s="36"/>
      <c r="F118" s="37"/>
      <c r="G118" s="38"/>
      <c r="H118" s="38"/>
      <c r="I118" s="38"/>
      <c r="J118" s="39"/>
      <c r="K118" s="38"/>
      <c r="L118" s="38"/>
      <c r="M118" s="38"/>
      <c r="N118" s="38"/>
      <c r="O118" s="38"/>
      <c r="P118" s="38"/>
      <c r="Q118" s="38"/>
      <c r="R118" s="38"/>
      <c r="S118" s="40">
        <f t="shared" si="4"/>
        <v>0</v>
      </c>
      <c r="T118" s="34">
        <f t="shared" si="5"/>
        <v>0</v>
      </c>
      <c r="U118" s="46"/>
      <c r="V118" s="35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12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</row>
    <row r="119" spans="1:91" s="16" customFormat="1" ht="18.75" hidden="1" thickBot="1" x14ac:dyDescent="0.3">
      <c r="A119" s="15"/>
      <c r="B119" s="28">
        <v>102</v>
      </c>
      <c r="C119" s="17" t="s">
        <v>137</v>
      </c>
      <c r="D119" s="29" t="s">
        <v>33</v>
      </c>
      <c r="E119" s="36"/>
      <c r="F119" s="37">
        <f>+J119+L119+O119</f>
        <v>60768108</v>
      </c>
      <c r="G119" s="38"/>
      <c r="H119" s="38"/>
      <c r="I119" s="38"/>
      <c r="J119" s="39">
        <v>20514255</v>
      </c>
      <c r="K119" s="38"/>
      <c r="L119" s="38">
        <f>9325823+10774501</f>
        <v>20100324</v>
      </c>
      <c r="M119" s="38"/>
      <c r="N119" s="38"/>
      <c r="O119" s="38">
        <f>9350508+10803021</f>
        <v>20153529</v>
      </c>
      <c r="P119" s="38"/>
      <c r="Q119" s="38"/>
      <c r="R119" s="38"/>
      <c r="S119" s="40">
        <f t="shared" si="4"/>
        <v>60768108</v>
      </c>
      <c r="T119" s="34">
        <f t="shared" si="5"/>
        <v>0</v>
      </c>
      <c r="U119" s="46"/>
      <c r="V119" s="35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12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</row>
    <row r="120" spans="1:91" s="16" customFormat="1" ht="18.75" hidden="1" thickBot="1" x14ac:dyDescent="0.3">
      <c r="A120" s="15"/>
      <c r="B120" s="28">
        <v>103</v>
      </c>
      <c r="C120" s="17" t="s">
        <v>138</v>
      </c>
      <c r="D120" s="29"/>
      <c r="E120" s="36"/>
      <c r="F120" s="37"/>
      <c r="G120" s="38"/>
      <c r="H120" s="38"/>
      <c r="I120" s="38"/>
      <c r="J120" s="39"/>
      <c r="K120" s="38"/>
      <c r="L120" s="38"/>
      <c r="M120" s="38"/>
      <c r="N120" s="38"/>
      <c r="O120" s="38"/>
      <c r="P120" s="38"/>
      <c r="Q120" s="38"/>
      <c r="R120" s="38"/>
      <c r="S120" s="40"/>
      <c r="T120" s="40">
        <f t="shared" si="5"/>
        <v>0</v>
      </c>
      <c r="U120" s="46"/>
      <c r="V120" s="35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12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</row>
    <row r="121" spans="1:91" s="16" customFormat="1" ht="18.75" hidden="1" thickBot="1" x14ac:dyDescent="0.3">
      <c r="A121" s="15"/>
      <c r="B121" s="28">
        <v>104</v>
      </c>
      <c r="C121" s="17" t="s">
        <v>139</v>
      </c>
      <c r="D121" s="29"/>
      <c r="E121" s="36"/>
      <c r="F121" s="37"/>
      <c r="G121" s="38"/>
      <c r="H121" s="38"/>
      <c r="I121" s="38"/>
      <c r="J121" s="39"/>
      <c r="K121" s="38"/>
      <c r="L121" s="38"/>
      <c r="M121" s="38"/>
      <c r="N121" s="38"/>
      <c r="O121" s="38"/>
      <c r="P121" s="38"/>
      <c r="Q121" s="38"/>
      <c r="R121" s="38"/>
      <c r="S121" s="40"/>
      <c r="T121" s="40">
        <f t="shared" si="5"/>
        <v>0</v>
      </c>
      <c r="U121" s="46"/>
      <c r="V121" s="35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12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</row>
    <row r="122" spans="1:91" s="16" customFormat="1" ht="18.75" hidden="1" thickBot="1" x14ac:dyDescent="0.3">
      <c r="A122" s="15"/>
      <c r="B122" s="28">
        <v>105</v>
      </c>
      <c r="C122" s="17" t="s">
        <v>140</v>
      </c>
      <c r="D122" s="29"/>
      <c r="E122" s="36"/>
      <c r="F122" s="37"/>
      <c r="G122" s="38"/>
      <c r="H122" s="38"/>
      <c r="I122" s="38"/>
      <c r="J122" s="39"/>
      <c r="K122" s="38"/>
      <c r="L122" s="38"/>
      <c r="M122" s="38"/>
      <c r="N122" s="38"/>
      <c r="O122" s="38"/>
      <c r="P122" s="38"/>
      <c r="Q122" s="38"/>
      <c r="R122" s="38"/>
      <c r="S122" s="40"/>
      <c r="T122" s="40">
        <f t="shared" si="5"/>
        <v>0</v>
      </c>
      <c r="U122" s="46"/>
      <c r="V122" s="35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12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</row>
    <row r="123" spans="1:91" s="16" customFormat="1" ht="18.75" hidden="1" thickBot="1" x14ac:dyDescent="0.3">
      <c r="A123" s="15"/>
      <c r="B123" s="28">
        <v>106</v>
      </c>
      <c r="C123" s="17" t="s">
        <v>141</v>
      </c>
      <c r="D123" s="29"/>
      <c r="E123" s="36"/>
      <c r="F123" s="37"/>
      <c r="G123" s="38"/>
      <c r="H123" s="38"/>
      <c r="I123" s="38"/>
      <c r="J123" s="39"/>
      <c r="K123" s="38"/>
      <c r="L123" s="38"/>
      <c r="M123" s="38"/>
      <c r="N123" s="38"/>
      <c r="O123" s="38"/>
      <c r="P123" s="38"/>
      <c r="Q123" s="38"/>
      <c r="R123" s="38"/>
      <c r="S123" s="40"/>
      <c r="T123" s="40">
        <f t="shared" si="5"/>
        <v>0</v>
      </c>
      <c r="U123" s="46"/>
      <c r="V123" s="35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12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</row>
    <row r="124" spans="1:91" s="16" customFormat="1" ht="18.75" hidden="1" thickBot="1" x14ac:dyDescent="0.3">
      <c r="A124" s="15"/>
      <c r="B124" s="28">
        <v>107</v>
      </c>
      <c r="C124" s="17" t="s">
        <v>142</v>
      </c>
      <c r="D124" s="29"/>
      <c r="E124" s="36"/>
      <c r="F124" s="37"/>
      <c r="G124" s="38"/>
      <c r="H124" s="38"/>
      <c r="I124" s="38"/>
      <c r="J124" s="39"/>
      <c r="K124" s="38"/>
      <c r="L124" s="38"/>
      <c r="M124" s="38"/>
      <c r="N124" s="38"/>
      <c r="O124" s="38"/>
      <c r="P124" s="38"/>
      <c r="Q124" s="38"/>
      <c r="R124" s="38"/>
      <c r="S124" s="40"/>
      <c r="T124" s="40">
        <f t="shared" si="5"/>
        <v>0</v>
      </c>
      <c r="U124" s="46"/>
      <c r="V124" s="35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12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</row>
    <row r="125" spans="1:91" s="16" customFormat="1" ht="18.75" hidden="1" thickBot="1" x14ac:dyDescent="0.3">
      <c r="A125" s="15"/>
      <c r="B125" s="28">
        <v>108</v>
      </c>
      <c r="C125" s="17" t="s">
        <v>143</v>
      </c>
      <c r="D125" s="29"/>
      <c r="E125" s="36"/>
      <c r="F125" s="37"/>
      <c r="G125" s="38"/>
      <c r="H125" s="38"/>
      <c r="I125" s="38"/>
      <c r="J125" s="39"/>
      <c r="K125" s="38"/>
      <c r="L125" s="38"/>
      <c r="M125" s="38"/>
      <c r="N125" s="38"/>
      <c r="O125" s="38"/>
      <c r="P125" s="38"/>
      <c r="Q125" s="38"/>
      <c r="R125" s="38"/>
      <c r="S125" s="40"/>
      <c r="T125" s="40">
        <f t="shared" si="5"/>
        <v>0</v>
      </c>
      <c r="U125" s="46"/>
      <c r="V125" s="35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12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</row>
    <row r="126" spans="1:91" s="16" customFormat="1" ht="18.75" hidden="1" thickBot="1" x14ac:dyDescent="0.3">
      <c r="A126" s="15"/>
      <c r="B126" s="28">
        <v>109</v>
      </c>
      <c r="C126" s="17" t="s">
        <v>144</v>
      </c>
      <c r="D126" s="29"/>
      <c r="E126" s="36"/>
      <c r="F126" s="37"/>
      <c r="G126" s="38"/>
      <c r="H126" s="38"/>
      <c r="I126" s="38"/>
      <c r="J126" s="39"/>
      <c r="K126" s="38"/>
      <c r="L126" s="38"/>
      <c r="M126" s="38"/>
      <c r="N126" s="38"/>
      <c r="O126" s="38"/>
      <c r="P126" s="38"/>
      <c r="Q126" s="38"/>
      <c r="R126" s="38"/>
      <c r="S126" s="40"/>
      <c r="T126" s="40">
        <f t="shared" si="5"/>
        <v>0</v>
      </c>
      <c r="U126" s="46"/>
      <c r="V126" s="35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12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</row>
    <row r="127" spans="1:91" s="16" customFormat="1" ht="18.75" hidden="1" thickBot="1" x14ac:dyDescent="0.3">
      <c r="A127" s="15"/>
      <c r="B127" s="28">
        <v>110</v>
      </c>
      <c r="C127" s="17" t="s">
        <v>145</v>
      </c>
      <c r="D127" s="29"/>
      <c r="E127" s="36"/>
      <c r="F127" s="37"/>
      <c r="G127" s="38"/>
      <c r="H127" s="38"/>
      <c r="I127" s="38"/>
      <c r="J127" s="39"/>
      <c r="K127" s="38"/>
      <c r="L127" s="38"/>
      <c r="M127" s="38"/>
      <c r="N127" s="38"/>
      <c r="O127" s="38"/>
      <c r="P127" s="38"/>
      <c r="Q127" s="38"/>
      <c r="R127" s="38"/>
      <c r="S127" s="40"/>
      <c r="T127" s="40">
        <f t="shared" si="5"/>
        <v>0</v>
      </c>
      <c r="U127" s="46"/>
      <c r="V127" s="35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12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</row>
    <row r="128" spans="1:91" s="16" customFormat="1" ht="18.75" thickBot="1" x14ac:dyDescent="0.3">
      <c r="A128" s="15"/>
      <c r="B128" s="28">
        <v>111</v>
      </c>
      <c r="C128" s="17" t="s">
        <v>146</v>
      </c>
      <c r="D128" s="29"/>
      <c r="E128" s="36"/>
      <c r="F128" s="37"/>
      <c r="G128" s="38"/>
      <c r="H128" s="38"/>
      <c r="I128" s="38"/>
      <c r="J128" s="39"/>
      <c r="K128" s="38"/>
      <c r="L128" s="38"/>
      <c r="M128" s="38"/>
      <c r="N128" s="38"/>
      <c r="O128" s="38"/>
      <c r="P128" s="38"/>
      <c r="Q128" s="38"/>
      <c r="R128" s="38"/>
      <c r="S128" s="40"/>
      <c r="T128" s="40">
        <f t="shared" si="5"/>
        <v>0</v>
      </c>
      <c r="U128" s="46"/>
      <c r="V128" s="35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12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</row>
    <row r="129" spans="1:91" s="54" customFormat="1" ht="18.75" thickBot="1" x14ac:dyDescent="0.3">
      <c r="A129" s="15"/>
      <c r="B129" s="28">
        <v>112</v>
      </c>
      <c r="C129" s="17" t="s">
        <v>147</v>
      </c>
      <c r="D129" s="29"/>
      <c r="E129" s="36"/>
      <c r="F129" s="37"/>
      <c r="G129" s="38"/>
      <c r="H129" s="38"/>
      <c r="I129" s="38"/>
      <c r="J129" s="39"/>
      <c r="K129" s="38"/>
      <c r="L129" s="38"/>
      <c r="M129" s="38"/>
      <c r="N129" s="38"/>
      <c r="O129" s="38"/>
      <c r="P129" s="38"/>
      <c r="Q129" s="38"/>
      <c r="R129" s="38"/>
      <c r="S129" s="40"/>
      <c r="T129" s="40">
        <f t="shared" si="5"/>
        <v>0</v>
      </c>
      <c r="U129" s="46"/>
      <c r="V129" s="35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12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</row>
    <row r="130" spans="1:91" s="16" customFormat="1" ht="18.75" hidden="1" thickBot="1" x14ac:dyDescent="0.3">
      <c r="A130" s="15"/>
      <c r="B130" s="28">
        <v>113</v>
      </c>
      <c r="C130" s="17" t="s">
        <v>148</v>
      </c>
      <c r="D130" s="29"/>
      <c r="E130" s="36"/>
      <c r="F130" s="37"/>
      <c r="G130" s="38"/>
      <c r="H130" s="38"/>
      <c r="I130" s="38"/>
      <c r="J130" s="39"/>
      <c r="K130" s="38"/>
      <c r="L130" s="38"/>
      <c r="M130" s="38"/>
      <c r="N130" s="38"/>
      <c r="O130" s="38"/>
      <c r="P130" s="38"/>
      <c r="Q130" s="38"/>
      <c r="R130" s="38"/>
      <c r="S130" s="40"/>
      <c r="T130" s="40">
        <f t="shared" si="5"/>
        <v>0</v>
      </c>
      <c r="U130" s="46"/>
      <c r="V130" s="35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12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</row>
    <row r="131" spans="1:91" s="16" customFormat="1" ht="18.75" hidden="1" thickBot="1" x14ac:dyDescent="0.3">
      <c r="A131" s="15"/>
      <c r="B131" s="28">
        <v>114</v>
      </c>
      <c r="C131" s="17" t="s">
        <v>149</v>
      </c>
      <c r="D131" s="29"/>
      <c r="E131" s="36"/>
      <c r="F131" s="37"/>
      <c r="G131" s="38"/>
      <c r="H131" s="38"/>
      <c r="I131" s="38"/>
      <c r="J131" s="39"/>
      <c r="K131" s="38"/>
      <c r="L131" s="38"/>
      <c r="M131" s="38"/>
      <c r="N131" s="38"/>
      <c r="O131" s="38"/>
      <c r="P131" s="38"/>
      <c r="Q131" s="38"/>
      <c r="R131" s="38"/>
      <c r="S131" s="40"/>
      <c r="T131" s="40">
        <f t="shared" si="5"/>
        <v>0</v>
      </c>
      <c r="U131" s="46"/>
      <c r="V131" s="35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12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</row>
    <row r="132" spans="1:91" s="16" customFormat="1" ht="18.75" thickBot="1" x14ac:dyDescent="0.3">
      <c r="A132" s="15"/>
      <c r="B132" s="28">
        <v>115</v>
      </c>
      <c r="C132" s="17" t="s">
        <v>150</v>
      </c>
      <c r="D132" s="29"/>
      <c r="E132" s="36"/>
      <c r="F132" s="37"/>
      <c r="G132" s="38"/>
      <c r="H132" s="38"/>
      <c r="I132" s="38"/>
      <c r="J132" s="39"/>
      <c r="K132" s="38"/>
      <c r="L132" s="38"/>
      <c r="M132" s="38"/>
      <c r="N132" s="38"/>
      <c r="O132" s="38"/>
      <c r="P132" s="38"/>
      <c r="Q132" s="38"/>
      <c r="R132" s="38"/>
      <c r="S132" s="40"/>
      <c r="T132" s="40">
        <f t="shared" si="5"/>
        <v>0</v>
      </c>
      <c r="U132" s="46"/>
      <c r="V132" s="35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12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</row>
    <row r="133" spans="1:91" s="16" customFormat="1" ht="18.75" hidden="1" thickBot="1" x14ac:dyDescent="0.3">
      <c r="A133" s="1"/>
      <c r="B133" s="28">
        <v>116</v>
      </c>
      <c r="C133" s="17" t="s">
        <v>151</v>
      </c>
      <c r="D133" s="29"/>
      <c r="E133" s="36"/>
      <c r="F133" s="37"/>
      <c r="G133" s="38"/>
      <c r="H133" s="38"/>
      <c r="I133" s="38"/>
      <c r="J133" s="39"/>
      <c r="K133" s="38"/>
      <c r="L133" s="38"/>
      <c r="M133" s="38"/>
      <c r="N133" s="38"/>
      <c r="O133" s="38"/>
      <c r="P133" s="38"/>
      <c r="Q133" s="38"/>
      <c r="R133" s="38"/>
      <c r="S133" s="40">
        <f>SUM(G133:R133)</f>
        <v>0</v>
      </c>
      <c r="T133" s="40">
        <f t="shared" si="5"/>
        <v>0</v>
      </c>
      <c r="U133" s="46"/>
      <c r="V133" s="35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12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</row>
    <row r="134" spans="1:91" s="16" customFormat="1" ht="18.75" hidden="1" thickBot="1" x14ac:dyDescent="0.3">
      <c r="A134" s="1"/>
      <c r="B134" s="21"/>
      <c r="C134" s="55" t="s">
        <v>152</v>
      </c>
      <c r="D134" s="56"/>
      <c r="E134" s="57">
        <f t="shared" ref="E134:T134" si="6">SUM(E15:E133)</f>
        <v>1123661030</v>
      </c>
      <c r="F134" s="58">
        <f t="shared" si="6"/>
        <v>1000467192</v>
      </c>
      <c r="G134" s="59">
        <f t="shared" si="6"/>
        <v>78915812</v>
      </c>
      <c r="H134" s="59">
        <f t="shared" si="6"/>
        <v>78915813</v>
      </c>
      <c r="I134" s="59">
        <f t="shared" si="6"/>
        <v>102912778</v>
      </c>
      <c r="J134" s="59">
        <f t="shared" si="6"/>
        <v>176787952</v>
      </c>
      <c r="K134" s="59">
        <f t="shared" si="6"/>
        <v>78915813</v>
      </c>
      <c r="L134" s="59">
        <f t="shared" si="6"/>
        <v>100925991</v>
      </c>
      <c r="M134" s="59">
        <f t="shared" si="6"/>
        <v>78942129</v>
      </c>
      <c r="N134" s="59">
        <f t="shared" si="6"/>
        <v>80253804</v>
      </c>
      <c r="O134" s="59">
        <f t="shared" si="6"/>
        <v>99073728</v>
      </c>
      <c r="P134" s="59">
        <f t="shared" si="6"/>
        <v>115108400</v>
      </c>
      <c r="Q134" s="59">
        <f t="shared" si="6"/>
        <v>0</v>
      </c>
      <c r="R134" s="59">
        <f t="shared" si="6"/>
        <v>0</v>
      </c>
      <c r="S134" s="59">
        <f t="shared" si="6"/>
        <v>990752220</v>
      </c>
      <c r="T134" s="59">
        <f t="shared" si="6"/>
        <v>9714972</v>
      </c>
      <c r="U134" s="1"/>
      <c r="V134" s="35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</row>
    <row r="135" spans="1:91" s="1" customFormat="1" ht="21.75" hidden="1" customHeight="1" x14ac:dyDescent="0.25">
      <c r="B135" s="3"/>
      <c r="L135" s="13">
        <v>100925991</v>
      </c>
      <c r="S135" s="3"/>
      <c r="T135" s="3"/>
    </row>
    <row r="136" spans="1:91" s="1" customFormat="1" ht="21.75" customHeight="1" x14ac:dyDescent="0.25">
      <c r="B136" s="3"/>
      <c r="F136" s="35"/>
      <c r="G136" s="35"/>
      <c r="I136" s="35"/>
      <c r="S136" s="3"/>
      <c r="T136" s="3"/>
    </row>
    <row r="137" spans="1:91" s="1" customFormat="1" ht="21.75" customHeight="1" thickBot="1" x14ac:dyDescent="0.3">
      <c r="B137" s="3"/>
      <c r="F137" s="35"/>
      <c r="S137" s="3"/>
      <c r="T137" s="3"/>
    </row>
    <row r="138" spans="1:91" s="1" customFormat="1" ht="21.75" customHeight="1" x14ac:dyDescent="0.25">
      <c r="B138" s="3"/>
      <c r="C138" s="60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2"/>
      <c r="T138" s="63"/>
    </row>
    <row r="139" spans="1:91" s="1" customFormat="1" x14ac:dyDescent="0.25">
      <c r="C139" s="64" t="s">
        <v>153</v>
      </c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6"/>
    </row>
    <row r="140" spans="1:91" s="1" customFormat="1" x14ac:dyDescent="0.25">
      <c r="C140" s="64" t="s">
        <v>154</v>
      </c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6"/>
    </row>
    <row r="141" spans="1:91" s="1" customFormat="1" x14ac:dyDescent="0.25">
      <c r="C141" s="64" t="s">
        <v>155</v>
      </c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6"/>
    </row>
    <row r="142" spans="1:91" s="4" customFormat="1" ht="18.75" thickBot="1" x14ac:dyDescent="0.3">
      <c r="C142" s="67"/>
      <c r="D142" s="68"/>
      <c r="E142" s="69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70"/>
    </row>
    <row r="143" spans="1:91" s="1" customFormat="1" ht="21.75" customHeight="1" x14ac:dyDescent="0.25">
      <c r="B143" s="3"/>
      <c r="S143" s="3"/>
      <c r="T143" s="3"/>
    </row>
    <row r="144" spans="1:91" s="1" customFormat="1" ht="21.75" customHeight="1" x14ac:dyDescent="0.25">
      <c r="B144" s="3"/>
      <c r="S144" s="3"/>
      <c r="T144" s="3"/>
    </row>
    <row r="145" spans="2:20" s="1" customFormat="1" ht="21.75" customHeight="1" x14ac:dyDescent="0.25">
      <c r="B145" s="3"/>
      <c r="S145" s="3"/>
      <c r="T145" s="3"/>
    </row>
    <row r="146" spans="2:20" s="1" customFormat="1" ht="21.75" customHeight="1" x14ac:dyDescent="0.25">
      <c r="B146" s="3"/>
      <c r="S146" s="3"/>
      <c r="T146" s="3"/>
    </row>
    <row r="147" spans="2:20" s="1" customFormat="1" ht="21.75" customHeight="1" x14ac:dyDescent="0.25">
      <c r="B147" s="3"/>
      <c r="S147" s="3"/>
      <c r="T147" s="3"/>
    </row>
    <row r="148" spans="2:20" s="1" customFormat="1" ht="21.75" customHeight="1" x14ac:dyDescent="0.25">
      <c r="B148" s="3"/>
      <c r="S148" s="3"/>
      <c r="T148" s="3"/>
    </row>
    <row r="149" spans="2:20" s="1" customFormat="1" ht="21.75" customHeight="1" x14ac:dyDescent="0.25">
      <c r="B149" s="3"/>
      <c r="S149" s="3"/>
      <c r="T149" s="3"/>
    </row>
    <row r="150" spans="2:20" s="1" customFormat="1" ht="21.75" customHeight="1" x14ac:dyDescent="0.25">
      <c r="B150" s="3"/>
      <c r="S150" s="3"/>
      <c r="T150" s="3"/>
    </row>
    <row r="151" spans="2:20" s="1" customFormat="1" ht="21.75" customHeight="1" x14ac:dyDescent="0.25">
      <c r="B151" s="3"/>
      <c r="S151" s="3"/>
      <c r="T151" s="3"/>
    </row>
    <row r="152" spans="2:20" s="1" customFormat="1" ht="21.75" customHeight="1" x14ac:dyDescent="0.25">
      <c r="B152" s="3"/>
      <c r="S152" s="3"/>
      <c r="T152" s="3"/>
    </row>
    <row r="153" spans="2:20" s="1" customFormat="1" ht="21.75" customHeight="1" x14ac:dyDescent="0.25">
      <c r="B153" s="3"/>
      <c r="S153" s="3"/>
      <c r="T153" s="3"/>
    </row>
    <row r="154" spans="2:20" s="1" customFormat="1" ht="21.75" customHeight="1" x14ac:dyDescent="0.25">
      <c r="B154" s="3"/>
      <c r="S154" s="3"/>
      <c r="T154" s="3"/>
    </row>
    <row r="155" spans="2:20" s="1" customFormat="1" ht="21.75" customHeight="1" x14ac:dyDescent="0.25">
      <c r="B155" s="3"/>
      <c r="S155" s="3"/>
      <c r="T155" s="3"/>
    </row>
    <row r="156" spans="2:20" s="1" customFormat="1" ht="13.5" customHeight="1" x14ac:dyDescent="0.25">
      <c r="B156" s="3"/>
      <c r="C156" s="71"/>
      <c r="D156" s="71"/>
      <c r="E156" s="72"/>
      <c r="F156" s="73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12"/>
      <c r="T156" s="12"/>
    </row>
    <row r="157" spans="2:20" s="1" customFormat="1" ht="31.5" hidden="1" customHeight="1" x14ac:dyDescent="0.25">
      <c r="B157" s="3"/>
      <c r="S157" s="12"/>
      <c r="T157" s="12"/>
    </row>
    <row r="158" spans="2:20" s="4" customFormat="1" x14ac:dyDescent="0.25">
      <c r="E158" s="74"/>
    </row>
    <row r="159" spans="2:20" s="4" customFormat="1" x14ac:dyDescent="0.25">
      <c r="E159" s="74"/>
    </row>
    <row r="160" spans="2:20" s="4" customFormat="1" x14ac:dyDescent="0.25">
      <c r="E160" s="74"/>
    </row>
    <row r="161" spans="5:5" s="4" customFormat="1" x14ac:dyDescent="0.25">
      <c r="E161" s="74"/>
    </row>
    <row r="162" spans="5:5" s="4" customFormat="1" x14ac:dyDescent="0.25">
      <c r="E162" s="74"/>
    </row>
    <row r="163" spans="5:5" s="4" customFormat="1" x14ac:dyDescent="0.25">
      <c r="E163" s="74"/>
    </row>
    <row r="164" spans="5:5" s="4" customFormat="1" x14ac:dyDescent="0.25">
      <c r="E164" s="74"/>
    </row>
    <row r="165" spans="5:5" s="4" customFormat="1" x14ac:dyDescent="0.25">
      <c r="E165" s="74"/>
    </row>
    <row r="166" spans="5:5" s="4" customFormat="1" x14ac:dyDescent="0.25">
      <c r="E166" s="74"/>
    </row>
    <row r="167" spans="5:5" s="4" customFormat="1" x14ac:dyDescent="0.25">
      <c r="E167" s="74"/>
    </row>
    <row r="168" spans="5:5" s="4" customFormat="1" x14ac:dyDescent="0.25">
      <c r="E168" s="74"/>
    </row>
    <row r="169" spans="5:5" s="4" customFormat="1" x14ac:dyDescent="0.25">
      <c r="E169" s="74"/>
    </row>
    <row r="170" spans="5:5" s="4" customFormat="1" x14ac:dyDescent="0.25">
      <c r="E170" s="74"/>
    </row>
    <row r="171" spans="5:5" s="4" customFormat="1" x14ac:dyDescent="0.25">
      <c r="E171" s="74"/>
    </row>
    <row r="172" spans="5:5" s="4" customFormat="1" x14ac:dyDescent="0.25">
      <c r="E172" s="74"/>
    </row>
    <row r="173" spans="5:5" s="4" customFormat="1" x14ac:dyDescent="0.25">
      <c r="E173" s="74"/>
    </row>
    <row r="174" spans="5:5" s="4" customFormat="1" x14ac:dyDescent="0.25">
      <c r="E174" s="74"/>
    </row>
    <row r="175" spans="5:5" s="4" customFormat="1" x14ac:dyDescent="0.25">
      <c r="E175" s="74"/>
    </row>
    <row r="176" spans="5:5" s="4" customFormat="1" x14ac:dyDescent="0.25">
      <c r="E176" s="74"/>
    </row>
    <row r="177" spans="5:5" s="4" customFormat="1" x14ac:dyDescent="0.25">
      <c r="E177" s="74"/>
    </row>
    <row r="178" spans="5:5" s="4" customFormat="1" x14ac:dyDescent="0.25">
      <c r="E178" s="74"/>
    </row>
    <row r="179" spans="5:5" s="4" customFormat="1" x14ac:dyDescent="0.25">
      <c r="E179" s="74"/>
    </row>
    <row r="180" spans="5:5" s="4" customFormat="1" x14ac:dyDescent="0.25">
      <c r="E180" s="74"/>
    </row>
    <row r="181" spans="5:5" s="4" customFormat="1" x14ac:dyDescent="0.25">
      <c r="E181" s="74"/>
    </row>
    <row r="182" spans="5:5" s="4" customFormat="1" x14ac:dyDescent="0.25">
      <c r="E182" s="74"/>
    </row>
    <row r="183" spans="5:5" s="4" customFormat="1" x14ac:dyDescent="0.25">
      <c r="E183" s="74"/>
    </row>
    <row r="184" spans="5:5" s="4" customFormat="1" x14ac:dyDescent="0.25">
      <c r="E184" s="74"/>
    </row>
    <row r="185" spans="5:5" s="4" customFormat="1" x14ac:dyDescent="0.25">
      <c r="E185" s="74"/>
    </row>
    <row r="186" spans="5:5" s="4" customFormat="1" x14ac:dyDescent="0.25">
      <c r="E186" s="74"/>
    </row>
    <row r="187" spans="5:5" s="4" customFormat="1" x14ac:dyDescent="0.25">
      <c r="E187" s="74"/>
    </row>
    <row r="188" spans="5:5" s="4" customFormat="1" x14ac:dyDescent="0.25">
      <c r="E188" s="74"/>
    </row>
    <row r="189" spans="5:5" s="4" customFormat="1" x14ac:dyDescent="0.25">
      <c r="E189" s="74"/>
    </row>
    <row r="190" spans="5:5" s="4" customFormat="1" x14ac:dyDescent="0.25">
      <c r="E190" s="74"/>
    </row>
    <row r="191" spans="5:5" s="4" customFormat="1" x14ac:dyDescent="0.25">
      <c r="E191" s="74"/>
    </row>
    <row r="192" spans="5:5" s="4" customFormat="1" x14ac:dyDescent="0.25">
      <c r="E192" s="74"/>
    </row>
    <row r="193" spans="5:5" s="4" customFormat="1" x14ac:dyDescent="0.25">
      <c r="E193" s="74"/>
    </row>
    <row r="194" spans="5:5" s="4" customFormat="1" x14ac:dyDescent="0.25">
      <c r="E194" s="74"/>
    </row>
    <row r="195" spans="5:5" s="4" customFormat="1" x14ac:dyDescent="0.25">
      <c r="E195" s="74"/>
    </row>
    <row r="196" spans="5:5" s="4" customFormat="1" x14ac:dyDescent="0.25">
      <c r="E196" s="74"/>
    </row>
    <row r="197" spans="5:5" s="4" customFormat="1" x14ac:dyDescent="0.25">
      <c r="E197" s="74"/>
    </row>
    <row r="198" spans="5:5" s="4" customFormat="1" x14ac:dyDescent="0.25">
      <c r="E198" s="74"/>
    </row>
    <row r="199" spans="5:5" s="4" customFormat="1" x14ac:dyDescent="0.25">
      <c r="E199" s="74"/>
    </row>
    <row r="200" spans="5:5" s="4" customFormat="1" x14ac:dyDescent="0.25">
      <c r="E200" s="74"/>
    </row>
    <row r="201" spans="5:5" s="4" customFormat="1" x14ac:dyDescent="0.25">
      <c r="E201" s="74"/>
    </row>
    <row r="202" spans="5:5" s="4" customFormat="1" x14ac:dyDescent="0.25">
      <c r="E202" s="74"/>
    </row>
    <row r="203" spans="5:5" s="4" customFormat="1" x14ac:dyDescent="0.25">
      <c r="E203" s="74"/>
    </row>
    <row r="204" spans="5:5" s="4" customFormat="1" x14ac:dyDescent="0.25">
      <c r="E204" s="74"/>
    </row>
    <row r="205" spans="5:5" s="4" customFormat="1" x14ac:dyDescent="0.25">
      <c r="E205" s="74"/>
    </row>
    <row r="206" spans="5:5" s="4" customFormat="1" x14ac:dyDescent="0.25">
      <c r="E206" s="74"/>
    </row>
    <row r="207" spans="5:5" s="4" customFormat="1" x14ac:dyDescent="0.25">
      <c r="E207" s="74"/>
    </row>
    <row r="208" spans="5:5" s="4" customFormat="1" x14ac:dyDescent="0.25">
      <c r="E208" s="74"/>
    </row>
    <row r="209" spans="5:5" s="4" customFormat="1" x14ac:dyDescent="0.25">
      <c r="E209" s="74"/>
    </row>
    <row r="210" spans="5:5" s="4" customFormat="1" x14ac:dyDescent="0.25">
      <c r="E210" s="74"/>
    </row>
    <row r="211" spans="5:5" s="4" customFormat="1" x14ac:dyDescent="0.25">
      <c r="E211" s="74"/>
    </row>
    <row r="212" spans="5:5" s="4" customFormat="1" x14ac:dyDescent="0.25">
      <c r="E212" s="74"/>
    </row>
    <row r="213" spans="5:5" s="4" customFormat="1" x14ac:dyDescent="0.25">
      <c r="E213" s="74"/>
    </row>
    <row r="214" spans="5:5" s="4" customFormat="1" x14ac:dyDescent="0.25">
      <c r="E214" s="74"/>
    </row>
    <row r="215" spans="5:5" s="4" customFormat="1" x14ac:dyDescent="0.25">
      <c r="E215" s="74"/>
    </row>
    <row r="216" spans="5:5" s="4" customFormat="1" x14ac:dyDescent="0.25">
      <c r="E216" s="74"/>
    </row>
    <row r="217" spans="5:5" s="4" customFormat="1" x14ac:dyDescent="0.25">
      <c r="E217" s="74"/>
    </row>
    <row r="218" spans="5:5" s="4" customFormat="1" x14ac:dyDescent="0.25">
      <c r="E218" s="74"/>
    </row>
    <row r="219" spans="5:5" s="4" customFormat="1" x14ac:dyDescent="0.25">
      <c r="E219" s="74"/>
    </row>
    <row r="220" spans="5:5" s="4" customFormat="1" x14ac:dyDescent="0.25">
      <c r="E220" s="74"/>
    </row>
    <row r="221" spans="5:5" s="4" customFormat="1" x14ac:dyDescent="0.25">
      <c r="E221" s="74"/>
    </row>
    <row r="222" spans="5:5" s="4" customFormat="1" x14ac:dyDescent="0.25">
      <c r="E222" s="74"/>
    </row>
    <row r="223" spans="5:5" s="4" customFormat="1" x14ac:dyDescent="0.25">
      <c r="E223" s="74"/>
    </row>
    <row r="224" spans="5:5" s="4" customFormat="1" x14ac:dyDescent="0.25">
      <c r="E224" s="74"/>
    </row>
    <row r="225" spans="5:5" s="4" customFormat="1" x14ac:dyDescent="0.25">
      <c r="E225" s="74"/>
    </row>
    <row r="226" spans="5:5" s="4" customFormat="1" x14ac:dyDescent="0.25">
      <c r="E226" s="74"/>
    </row>
    <row r="227" spans="5:5" s="4" customFormat="1" x14ac:dyDescent="0.25">
      <c r="E227" s="74"/>
    </row>
    <row r="228" spans="5:5" s="4" customFormat="1" x14ac:dyDescent="0.25">
      <c r="E228" s="74"/>
    </row>
    <row r="229" spans="5:5" s="4" customFormat="1" x14ac:dyDescent="0.25">
      <c r="E229" s="74"/>
    </row>
    <row r="230" spans="5:5" s="4" customFormat="1" x14ac:dyDescent="0.25">
      <c r="E230" s="74"/>
    </row>
    <row r="231" spans="5:5" s="4" customFormat="1" x14ac:dyDescent="0.25">
      <c r="E231" s="74"/>
    </row>
    <row r="232" spans="5:5" s="4" customFormat="1" x14ac:dyDescent="0.25">
      <c r="E232" s="74"/>
    </row>
    <row r="233" spans="5:5" s="4" customFormat="1" x14ac:dyDescent="0.25">
      <c r="E233" s="74"/>
    </row>
    <row r="234" spans="5:5" s="4" customFormat="1" x14ac:dyDescent="0.25">
      <c r="E234" s="74"/>
    </row>
    <row r="235" spans="5:5" s="4" customFormat="1" x14ac:dyDescent="0.25">
      <c r="E235" s="74"/>
    </row>
    <row r="236" spans="5:5" s="4" customFormat="1" x14ac:dyDescent="0.25">
      <c r="E236" s="74"/>
    </row>
    <row r="237" spans="5:5" s="4" customFormat="1" x14ac:dyDescent="0.25">
      <c r="E237" s="74"/>
    </row>
    <row r="238" spans="5:5" s="4" customFormat="1" x14ac:dyDescent="0.25">
      <c r="E238" s="74"/>
    </row>
    <row r="239" spans="5:5" s="4" customFormat="1" x14ac:dyDescent="0.25">
      <c r="E239" s="74"/>
    </row>
    <row r="240" spans="5:5" s="4" customFormat="1" x14ac:dyDescent="0.25">
      <c r="E240" s="74"/>
    </row>
    <row r="241" spans="5:5" s="4" customFormat="1" x14ac:dyDescent="0.25">
      <c r="E241" s="74"/>
    </row>
    <row r="242" spans="5:5" s="4" customFormat="1" x14ac:dyDescent="0.25">
      <c r="E242" s="74"/>
    </row>
    <row r="243" spans="5:5" s="4" customFormat="1" x14ac:dyDescent="0.25">
      <c r="E243" s="74"/>
    </row>
    <row r="244" spans="5:5" s="4" customFormat="1" x14ac:dyDescent="0.25">
      <c r="E244" s="74"/>
    </row>
    <row r="245" spans="5:5" s="4" customFormat="1" x14ac:dyDescent="0.25">
      <c r="E245" s="74"/>
    </row>
    <row r="246" spans="5:5" s="4" customFormat="1" x14ac:dyDescent="0.25">
      <c r="E246" s="74"/>
    </row>
    <row r="247" spans="5:5" s="4" customFormat="1" x14ac:dyDescent="0.25">
      <c r="E247" s="74"/>
    </row>
    <row r="248" spans="5:5" s="4" customFormat="1" x14ac:dyDescent="0.25">
      <c r="E248" s="74"/>
    </row>
    <row r="249" spans="5:5" s="4" customFormat="1" x14ac:dyDescent="0.25">
      <c r="E249" s="74"/>
    </row>
    <row r="250" spans="5:5" s="4" customFormat="1" x14ac:dyDescent="0.25">
      <c r="E250" s="74"/>
    </row>
    <row r="251" spans="5:5" s="4" customFormat="1" x14ac:dyDescent="0.25">
      <c r="E251" s="74"/>
    </row>
    <row r="252" spans="5:5" s="4" customFormat="1" x14ac:dyDescent="0.25">
      <c r="E252" s="74"/>
    </row>
    <row r="253" spans="5:5" s="4" customFormat="1" x14ac:dyDescent="0.25">
      <c r="E253" s="74"/>
    </row>
    <row r="254" spans="5:5" s="4" customFormat="1" x14ac:dyDescent="0.25">
      <c r="E254" s="74"/>
    </row>
    <row r="255" spans="5:5" s="4" customFormat="1" x14ac:dyDescent="0.25">
      <c r="E255" s="74"/>
    </row>
    <row r="256" spans="5:5" s="4" customFormat="1" x14ac:dyDescent="0.25">
      <c r="E256" s="74"/>
    </row>
    <row r="257" spans="5:5" s="4" customFormat="1" x14ac:dyDescent="0.25">
      <c r="E257" s="74"/>
    </row>
    <row r="258" spans="5:5" s="4" customFormat="1" x14ac:dyDescent="0.25">
      <c r="E258" s="74"/>
    </row>
    <row r="259" spans="5:5" s="4" customFormat="1" x14ac:dyDescent="0.25">
      <c r="E259" s="74"/>
    </row>
    <row r="260" spans="5:5" s="4" customFormat="1" x14ac:dyDescent="0.25">
      <c r="E260" s="74"/>
    </row>
    <row r="261" spans="5:5" s="4" customFormat="1" x14ac:dyDescent="0.25">
      <c r="E261" s="74"/>
    </row>
    <row r="262" spans="5:5" s="4" customFormat="1" x14ac:dyDescent="0.25">
      <c r="E262" s="74"/>
    </row>
    <row r="263" spans="5:5" s="4" customFormat="1" x14ac:dyDescent="0.25">
      <c r="E263" s="74"/>
    </row>
    <row r="264" spans="5:5" s="4" customFormat="1" x14ac:dyDescent="0.25">
      <c r="E264" s="74"/>
    </row>
    <row r="265" spans="5:5" s="4" customFormat="1" x14ac:dyDescent="0.25">
      <c r="E265" s="74"/>
    </row>
    <row r="266" spans="5:5" s="4" customFormat="1" x14ac:dyDescent="0.25">
      <c r="E266" s="74"/>
    </row>
    <row r="267" spans="5:5" s="4" customFormat="1" x14ac:dyDescent="0.25">
      <c r="E267" s="74"/>
    </row>
    <row r="268" spans="5:5" s="4" customFormat="1" x14ac:dyDescent="0.25">
      <c r="E268" s="74"/>
    </row>
    <row r="269" spans="5:5" s="4" customFormat="1" x14ac:dyDescent="0.25">
      <c r="E269" s="74"/>
    </row>
    <row r="270" spans="5:5" s="4" customFormat="1" x14ac:dyDescent="0.25">
      <c r="E270" s="74"/>
    </row>
    <row r="271" spans="5:5" s="4" customFormat="1" x14ac:dyDescent="0.25">
      <c r="E271" s="74"/>
    </row>
    <row r="272" spans="5:5" s="4" customFormat="1" x14ac:dyDescent="0.25">
      <c r="E272" s="74"/>
    </row>
    <row r="273" spans="5:5" s="4" customFormat="1" x14ac:dyDescent="0.25">
      <c r="E273" s="74"/>
    </row>
    <row r="274" spans="5:5" s="4" customFormat="1" x14ac:dyDescent="0.25">
      <c r="E274" s="74"/>
    </row>
    <row r="275" spans="5:5" s="4" customFormat="1" x14ac:dyDescent="0.25">
      <c r="E275" s="74"/>
    </row>
    <row r="276" spans="5:5" s="4" customFormat="1" x14ac:dyDescent="0.25">
      <c r="E276" s="74"/>
    </row>
    <row r="277" spans="5:5" s="4" customFormat="1" x14ac:dyDescent="0.25">
      <c r="E277" s="74"/>
    </row>
    <row r="278" spans="5:5" s="4" customFormat="1" x14ac:dyDescent="0.25">
      <c r="E278" s="74"/>
    </row>
    <row r="279" spans="5:5" s="4" customFormat="1" x14ac:dyDescent="0.25">
      <c r="E279" s="74"/>
    </row>
    <row r="280" spans="5:5" s="4" customFormat="1" x14ac:dyDescent="0.25">
      <c r="E280" s="74"/>
    </row>
    <row r="281" spans="5:5" s="4" customFormat="1" x14ac:dyDescent="0.25">
      <c r="E281" s="74"/>
    </row>
    <row r="282" spans="5:5" s="4" customFormat="1" x14ac:dyDescent="0.25">
      <c r="E282" s="74"/>
    </row>
    <row r="283" spans="5:5" s="4" customFormat="1" x14ac:dyDescent="0.25">
      <c r="E283" s="74"/>
    </row>
    <row r="284" spans="5:5" s="4" customFormat="1" x14ac:dyDescent="0.25">
      <c r="E284" s="74"/>
    </row>
    <row r="285" spans="5:5" s="4" customFormat="1" x14ac:dyDescent="0.25">
      <c r="E285" s="74"/>
    </row>
    <row r="286" spans="5:5" s="4" customFormat="1" x14ac:dyDescent="0.25">
      <c r="E286" s="74"/>
    </row>
    <row r="287" spans="5:5" s="4" customFormat="1" x14ac:dyDescent="0.25">
      <c r="E287" s="74"/>
    </row>
    <row r="288" spans="5:5" s="4" customFormat="1" x14ac:dyDescent="0.25">
      <c r="E288" s="74"/>
    </row>
    <row r="289" spans="5:5" s="4" customFormat="1" x14ac:dyDescent="0.25">
      <c r="E289" s="74"/>
    </row>
    <row r="290" spans="5:5" s="4" customFormat="1" x14ac:dyDescent="0.25">
      <c r="E290" s="74"/>
    </row>
    <row r="291" spans="5:5" s="4" customFormat="1" x14ac:dyDescent="0.25">
      <c r="E291" s="74"/>
    </row>
    <row r="292" spans="5:5" s="4" customFormat="1" x14ac:dyDescent="0.25">
      <c r="E292" s="74"/>
    </row>
    <row r="293" spans="5:5" s="4" customFormat="1" x14ac:dyDescent="0.25">
      <c r="E293" s="74"/>
    </row>
    <row r="294" spans="5:5" s="4" customFormat="1" x14ac:dyDescent="0.25">
      <c r="E294" s="74"/>
    </row>
    <row r="295" spans="5:5" s="4" customFormat="1" x14ac:dyDescent="0.25">
      <c r="E295" s="74"/>
    </row>
    <row r="296" spans="5:5" s="4" customFormat="1" x14ac:dyDescent="0.25">
      <c r="E296" s="74"/>
    </row>
    <row r="297" spans="5:5" s="4" customFormat="1" x14ac:dyDescent="0.25">
      <c r="E297" s="74"/>
    </row>
    <row r="298" spans="5:5" s="4" customFormat="1" x14ac:dyDescent="0.25">
      <c r="E298" s="74"/>
    </row>
    <row r="299" spans="5:5" s="4" customFormat="1" x14ac:dyDescent="0.25">
      <c r="E299" s="74"/>
    </row>
    <row r="300" spans="5:5" s="4" customFormat="1" x14ac:dyDescent="0.25">
      <c r="E300" s="74"/>
    </row>
    <row r="301" spans="5:5" s="4" customFormat="1" x14ac:dyDescent="0.25">
      <c r="E301" s="74"/>
    </row>
    <row r="302" spans="5:5" s="4" customFormat="1" x14ac:dyDescent="0.25">
      <c r="E302" s="74"/>
    </row>
    <row r="303" spans="5:5" s="4" customFormat="1" x14ac:dyDescent="0.25">
      <c r="E303" s="74"/>
    </row>
    <row r="304" spans="5:5" s="4" customFormat="1" x14ac:dyDescent="0.25">
      <c r="E304" s="74"/>
    </row>
    <row r="305" spans="5:5" s="4" customFormat="1" x14ac:dyDescent="0.25">
      <c r="E305" s="74"/>
    </row>
    <row r="306" spans="5:5" s="4" customFormat="1" x14ac:dyDescent="0.25">
      <c r="E306" s="74"/>
    </row>
    <row r="307" spans="5:5" s="4" customFormat="1" x14ac:dyDescent="0.25">
      <c r="E307" s="74"/>
    </row>
    <row r="308" spans="5:5" s="4" customFormat="1" x14ac:dyDescent="0.25">
      <c r="E308" s="74"/>
    </row>
    <row r="309" spans="5:5" s="4" customFormat="1" x14ac:dyDescent="0.25">
      <c r="E309" s="74"/>
    </row>
    <row r="310" spans="5:5" s="4" customFormat="1" x14ac:dyDescent="0.25">
      <c r="E310" s="74"/>
    </row>
    <row r="311" spans="5:5" s="4" customFormat="1" x14ac:dyDescent="0.25">
      <c r="E311" s="74"/>
    </row>
    <row r="312" spans="5:5" s="4" customFormat="1" x14ac:dyDescent="0.25">
      <c r="E312" s="74"/>
    </row>
    <row r="313" spans="5:5" s="4" customFormat="1" x14ac:dyDescent="0.25">
      <c r="E313" s="74"/>
    </row>
    <row r="314" spans="5:5" s="4" customFormat="1" x14ac:dyDescent="0.25">
      <c r="E314" s="74"/>
    </row>
    <row r="315" spans="5:5" s="4" customFormat="1" x14ac:dyDescent="0.25">
      <c r="E315" s="74"/>
    </row>
    <row r="316" spans="5:5" s="4" customFormat="1" x14ac:dyDescent="0.25">
      <c r="E316" s="74"/>
    </row>
    <row r="317" spans="5:5" s="4" customFormat="1" x14ac:dyDescent="0.25">
      <c r="E317" s="74"/>
    </row>
    <row r="318" spans="5:5" s="4" customFormat="1" x14ac:dyDescent="0.25">
      <c r="E318" s="74"/>
    </row>
    <row r="319" spans="5:5" s="4" customFormat="1" x14ac:dyDescent="0.25">
      <c r="E319" s="74"/>
    </row>
    <row r="320" spans="5:5" s="4" customFormat="1" x14ac:dyDescent="0.25">
      <c r="E320" s="74"/>
    </row>
    <row r="321" spans="5:5" s="4" customFormat="1" x14ac:dyDescent="0.25">
      <c r="E321" s="74"/>
    </row>
    <row r="322" spans="5:5" s="4" customFormat="1" x14ac:dyDescent="0.25">
      <c r="E322" s="74"/>
    </row>
    <row r="323" spans="5:5" s="4" customFormat="1" x14ac:dyDescent="0.25">
      <c r="E323" s="74"/>
    </row>
    <row r="324" spans="5:5" s="4" customFormat="1" x14ac:dyDescent="0.25">
      <c r="E324" s="74"/>
    </row>
    <row r="325" spans="5:5" s="4" customFormat="1" x14ac:dyDescent="0.25">
      <c r="E325" s="74"/>
    </row>
    <row r="326" spans="5:5" s="4" customFormat="1" x14ac:dyDescent="0.25">
      <c r="E326" s="74"/>
    </row>
    <row r="327" spans="5:5" s="4" customFormat="1" x14ac:dyDescent="0.25">
      <c r="E327" s="74"/>
    </row>
    <row r="328" spans="5:5" s="4" customFormat="1" x14ac:dyDescent="0.25">
      <c r="E328" s="74"/>
    </row>
    <row r="329" spans="5:5" s="4" customFormat="1" x14ac:dyDescent="0.25">
      <c r="E329" s="74"/>
    </row>
    <row r="330" spans="5:5" s="4" customFormat="1" x14ac:dyDescent="0.25">
      <c r="E330" s="74"/>
    </row>
    <row r="331" spans="5:5" s="4" customFormat="1" x14ac:dyDescent="0.25">
      <c r="E331" s="74"/>
    </row>
    <row r="332" spans="5:5" s="4" customFormat="1" x14ac:dyDescent="0.25">
      <c r="E332" s="74"/>
    </row>
    <row r="333" spans="5:5" s="4" customFormat="1" x14ac:dyDescent="0.25">
      <c r="E333" s="74"/>
    </row>
    <row r="334" spans="5:5" s="4" customFormat="1" x14ac:dyDescent="0.25">
      <c r="E334" s="74"/>
    </row>
    <row r="335" spans="5:5" s="4" customFormat="1" x14ac:dyDescent="0.25">
      <c r="E335" s="74"/>
    </row>
    <row r="336" spans="5:5" s="4" customFormat="1" x14ac:dyDescent="0.25">
      <c r="E336" s="74"/>
    </row>
    <row r="337" spans="5:5" s="4" customFormat="1" x14ac:dyDescent="0.25">
      <c r="E337" s="74"/>
    </row>
    <row r="338" spans="5:5" s="4" customFormat="1" x14ac:dyDescent="0.25">
      <c r="E338" s="74"/>
    </row>
    <row r="339" spans="5:5" s="4" customFormat="1" x14ac:dyDescent="0.25">
      <c r="E339" s="74"/>
    </row>
    <row r="340" spans="5:5" s="4" customFormat="1" x14ac:dyDescent="0.25">
      <c r="E340" s="74"/>
    </row>
    <row r="341" spans="5:5" s="4" customFormat="1" x14ac:dyDescent="0.25">
      <c r="E341" s="74"/>
    </row>
    <row r="342" spans="5:5" s="4" customFormat="1" x14ac:dyDescent="0.25">
      <c r="E342" s="74"/>
    </row>
    <row r="343" spans="5:5" s="4" customFormat="1" x14ac:dyDescent="0.25">
      <c r="E343" s="74"/>
    </row>
    <row r="344" spans="5:5" s="4" customFormat="1" x14ac:dyDescent="0.25">
      <c r="E344" s="74"/>
    </row>
    <row r="345" spans="5:5" s="4" customFormat="1" x14ac:dyDescent="0.25">
      <c r="E345" s="74"/>
    </row>
    <row r="346" spans="5:5" s="4" customFormat="1" x14ac:dyDescent="0.25">
      <c r="E346" s="74"/>
    </row>
    <row r="347" spans="5:5" s="4" customFormat="1" x14ac:dyDescent="0.25">
      <c r="E347" s="74"/>
    </row>
    <row r="348" spans="5:5" s="4" customFormat="1" x14ac:dyDescent="0.25">
      <c r="E348" s="74"/>
    </row>
    <row r="349" spans="5:5" s="4" customFormat="1" x14ac:dyDescent="0.25">
      <c r="E349" s="74"/>
    </row>
    <row r="350" spans="5:5" s="4" customFormat="1" x14ac:dyDescent="0.25">
      <c r="E350" s="74"/>
    </row>
    <row r="351" spans="5:5" s="4" customFormat="1" x14ac:dyDescent="0.25">
      <c r="E351" s="74"/>
    </row>
    <row r="352" spans="5:5" s="4" customFormat="1" x14ac:dyDescent="0.25">
      <c r="E352" s="74"/>
    </row>
    <row r="353" spans="5:5" s="4" customFormat="1" x14ac:dyDescent="0.25">
      <c r="E353" s="74"/>
    </row>
    <row r="354" spans="5:5" s="4" customFormat="1" x14ac:dyDescent="0.25">
      <c r="E354" s="74"/>
    </row>
    <row r="355" spans="5:5" s="4" customFormat="1" x14ac:dyDescent="0.25">
      <c r="E355" s="74"/>
    </row>
    <row r="356" spans="5:5" s="4" customFormat="1" x14ac:dyDescent="0.25">
      <c r="E356" s="74"/>
    </row>
    <row r="357" spans="5:5" s="4" customFormat="1" x14ac:dyDescent="0.25">
      <c r="E357" s="74"/>
    </row>
    <row r="358" spans="5:5" s="4" customFormat="1" x14ac:dyDescent="0.25">
      <c r="E358" s="74"/>
    </row>
    <row r="359" spans="5:5" s="4" customFormat="1" x14ac:dyDescent="0.25">
      <c r="E359" s="74"/>
    </row>
    <row r="360" spans="5:5" s="4" customFormat="1" x14ac:dyDescent="0.25">
      <c r="E360" s="74"/>
    </row>
    <row r="361" spans="5:5" s="4" customFormat="1" x14ac:dyDescent="0.25">
      <c r="E361" s="74"/>
    </row>
    <row r="362" spans="5:5" s="4" customFormat="1" x14ac:dyDescent="0.25">
      <c r="E362" s="74"/>
    </row>
    <row r="363" spans="5:5" s="4" customFormat="1" x14ac:dyDescent="0.25">
      <c r="E363" s="74"/>
    </row>
    <row r="364" spans="5:5" s="4" customFormat="1" x14ac:dyDescent="0.25">
      <c r="E364" s="74"/>
    </row>
    <row r="365" spans="5:5" s="4" customFormat="1" x14ac:dyDescent="0.25">
      <c r="E365" s="74"/>
    </row>
    <row r="366" spans="5:5" s="4" customFormat="1" x14ac:dyDescent="0.25">
      <c r="E366" s="74"/>
    </row>
    <row r="367" spans="5:5" s="4" customFormat="1" x14ac:dyDescent="0.25">
      <c r="E367" s="74"/>
    </row>
    <row r="368" spans="5:5" s="4" customFormat="1" x14ac:dyDescent="0.25">
      <c r="E368" s="74"/>
    </row>
    <row r="369" spans="5:5" s="4" customFormat="1" x14ac:dyDescent="0.25">
      <c r="E369" s="74"/>
    </row>
    <row r="370" spans="5:5" s="4" customFormat="1" x14ac:dyDescent="0.25">
      <c r="E370" s="74"/>
    </row>
    <row r="371" spans="5:5" s="4" customFormat="1" x14ac:dyDescent="0.25">
      <c r="E371" s="74"/>
    </row>
    <row r="372" spans="5:5" s="4" customFormat="1" x14ac:dyDescent="0.25">
      <c r="E372" s="74"/>
    </row>
    <row r="373" spans="5:5" s="4" customFormat="1" x14ac:dyDescent="0.25">
      <c r="E373" s="74"/>
    </row>
    <row r="374" spans="5:5" s="4" customFormat="1" x14ac:dyDescent="0.25">
      <c r="E374" s="74"/>
    </row>
    <row r="375" spans="5:5" s="4" customFormat="1" x14ac:dyDescent="0.25">
      <c r="E375" s="74"/>
    </row>
    <row r="376" spans="5:5" s="4" customFormat="1" x14ac:dyDescent="0.25">
      <c r="E376" s="74"/>
    </row>
    <row r="377" spans="5:5" s="4" customFormat="1" x14ac:dyDescent="0.25">
      <c r="E377" s="74"/>
    </row>
    <row r="378" spans="5:5" s="4" customFormat="1" x14ac:dyDescent="0.25">
      <c r="E378" s="74"/>
    </row>
    <row r="379" spans="5:5" s="4" customFormat="1" x14ac:dyDescent="0.25">
      <c r="E379" s="74"/>
    </row>
    <row r="380" spans="5:5" s="4" customFormat="1" x14ac:dyDescent="0.25">
      <c r="E380" s="74"/>
    </row>
    <row r="381" spans="5:5" s="4" customFormat="1" x14ac:dyDescent="0.25">
      <c r="E381" s="74"/>
    </row>
    <row r="382" spans="5:5" s="4" customFormat="1" x14ac:dyDescent="0.25">
      <c r="E382" s="74"/>
    </row>
    <row r="383" spans="5:5" s="4" customFormat="1" x14ac:dyDescent="0.25">
      <c r="E383" s="74"/>
    </row>
    <row r="384" spans="5:5" s="4" customFormat="1" x14ac:dyDescent="0.25">
      <c r="E384" s="74"/>
    </row>
    <row r="385" spans="5:5" s="4" customFormat="1" x14ac:dyDescent="0.25">
      <c r="E385" s="74"/>
    </row>
    <row r="386" spans="5:5" s="4" customFormat="1" x14ac:dyDescent="0.25">
      <c r="E386" s="74"/>
    </row>
    <row r="387" spans="5:5" s="4" customFormat="1" x14ac:dyDescent="0.25">
      <c r="E387" s="74"/>
    </row>
    <row r="388" spans="5:5" s="4" customFormat="1" x14ac:dyDescent="0.25">
      <c r="E388" s="74"/>
    </row>
    <row r="389" spans="5:5" s="4" customFormat="1" x14ac:dyDescent="0.25">
      <c r="E389" s="74"/>
    </row>
    <row r="390" spans="5:5" s="4" customFormat="1" x14ac:dyDescent="0.25">
      <c r="E390" s="74"/>
    </row>
    <row r="391" spans="5:5" s="4" customFormat="1" x14ac:dyDescent="0.25">
      <c r="E391" s="74"/>
    </row>
    <row r="392" spans="5:5" s="4" customFormat="1" x14ac:dyDescent="0.25">
      <c r="E392" s="74"/>
    </row>
    <row r="393" spans="5:5" s="4" customFormat="1" x14ac:dyDescent="0.25">
      <c r="E393" s="74"/>
    </row>
    <row r="394" spans="5:5" s="4" customFormat="1" x14ac:dyDescent="0.25">
      <c r="E394" s="74"/>
    </row>
    <row r="395" spans="5:5" s="4" customFormat="1" x14ac:dyDescent="0.25">
      <c r="E395" s="74"/>
    </row>
    <row r="396" spans="5:5" s="4" customFormat="1" x14ac:dyDescent="0.25">
      <c r="E396" s="74"/>
    </row>
    <row r="397" spans="5:5" s="4" customFormat="1" x14ac:dyDescent="0.25">
      <c r="E397" s="74"/>
    </row>
    <row r="398" spans="5:5" s="4" customFormat="1" x14ac:dyDescent="0.25">
      <c r="E398" s="74"/>
    </row>
    <row r="399" spans="5:5" s="4" customFormat="1" x14ac:dyDescent="0.25">
      <c r="E399" s="74"/>
    </row>
    <row r="400" spans="5:5" s="4" customFormat="1" x14ac:dyDescent="0.25">
      <c r="E400" s="74"/>
    </row>
    <row r="401" spans="5:5" s="4" customFormat="1" x14ac:dyDescent="0.25">
      <c r="E401" s="74"/>
    </row>
    <row r="402" spans="5:5" s="4" customFormat="1" x14ac:dyDescent="0.25">
      <c r="E402" s="74"/>
    </row>
    <row r="403" spans="5:5" s="4" customFormat="1" x14ac:dyDescent="0.25">
      <c r="E403" s="74"/>
    </row>
    <row r="404" spans="5:5" s="4" customFormat="1" x14ac:dyDescent="0.25">
      <c r="E404" s="74"/>
    </row>
    <row r="405" spans="5:5" s="4" customFormat="1" x14ac:dyDescent="0.25">
      <c r="E405" s="74"/>
    </row>
    <row r="406" spans="5:5" s="4" customFormat="1" x14ac:dyDescent="0.25">
      <c r="E406" s="74"/>
    </row>
    <row r="407" spans="5:5" s="4" customFormat="1" x14ac:dyDescent="0.25">
      <c r="E407" s="74"/>
    </row>
    <row r="408" spans="5:5" s="4" customFormat="1" x14ac:dyDescent="0.25">
      <c r="E408" s="74"/>
    </row>
    <row r="409" spans="5:5" s="4" customFormat="1" x14ac:dyDescent="0.25">
      <c r="E409" s="74"/>
    </row>
    <row r="410" spans="5:5" s="4" customFormat="1" x14ac:dyDescent="0.25">
      <c r="E410" s="74"/>
    </row>
    <row r="411" spans="5:5" s="4" customFormat="1" x14ac:dyDescent="0.25">
      <c r="E411" s="74"/>
    </row>
    <row r="412" spans="5:5" s="4" customFormat="1" x14ac:dyDescent="0.25">
      <c r="E412" s="74"/>
    </row>
    <row r="413" spans="5:5" s="4" customFormat="1" x14ac:dyDescent="0.25">
      <c r="E413" s="74"/>
    </row>
    <row r="414" spans="5:5" s="4" customFormat="1" x14ac:dyDescent="0.25">
      <c r="E414" s="74"/>
    </row>
    <row r="415" spans="5:5" s="4" customFormat="1" x14ac:dyDescent="0.25">
      <c r="E415" s="74"/>
    </row>
    <row r="416" spans="5:5" s="4" customFormat="1" x14ac:dyDescent="0.25">
      <c r="E416" s="74"/>
    </row>
    <row r="417" spans="5:5" s="4" customFormat="1" x14ac:dyDescent="0.25">
      <c r="E417" s="74"/>
    </row>
    <row r="418" spans="5:5" s="4" customFormat="1" x14ac:dyDescent="0.25">
      <c r="E418" s="74"/>
    </row>
    <row r="419" spans="5:5" s="4" customFormat="1" x14ac:dyDescent="0.25">
      <c r="E419" s="74"/>
    </row>
    <row r="420" spans="5:5" s="4" customFormat="1" x14ac:dyDescent="0.25">
      <c r="E420" s="74"/>
    </row>
    <row r="421" spans="5:5" s="4" customFormat="1" x14ac:dyDescent="0.25">
      <c r="E421" s="74"/>
    </row>
    <row r="422" spans="5:5" s="4" customFormat="1" x14ac:dyDescent="0.25">
      <c r="E422" s="74"/>
    </row>
    <row r="423" spans="5:5" s="4" customFormat="1" x14ac:dyDescent="0.25">
      <c r="E423" s="74"/>
    </row>
    <row r="424" spans="5:5" s="4" customFormat="1" x14ac:dyDescent="0.25">
      <c r="E424" s="74"/>
    </row>
    <row r="425" spans="5:5" s="4" customFormat="1" x14ac:dyDescent="0.25">
      <c r="E425" s="74"/>
    </row>
    <row r="426" spans="5:5" s="4" customFormat="1" x14ac:dyDescent="0.25">
      <c r="E426" s="74"/>
    </row>
    <row r="427" spans="5:5" s="4" customFormat="1" x14ac:dyDescent="0.25">
      <c r="E427" s="74"/>
    </row>
    <row r="428" spans="5:5" s="4" customFormat="1" x14ac:dyDescent="0.25">
      <c r="E428" s="74"/>
    </row>
    <row r="429" spans="5:5" s="4" customFormat="1" x14ac:dyDescent="0.25">
      <c r="E429" s="74"/>
    </row>
    <row r="430" spans="5:5" s="4" customFormat="1" x14ac:dyDescent="0.25">
      <c r="E430" s="74"/>
    </row>
    <row r="431" spans="5:5" s="4" customFormat="1" x14ac:dyDescent="0.25">
      <c r="E431" s="74"/>
    </row>
    <row r="432" spans="5:5" s="4" customFormat="1" x14ac:dyDescent="0.25">
      <c r="E432" s="74"/>
    </row>
    <row r="433" spans="5:5" s="4" customFormat="1" x14ac:dyDescent="0.25">
      <c r="E433" s="74"/>
    </row>
    <row r="434" spans="5:5" s="4" customFormat="1" x14ac:dyDescent="0.25">
      <c r="E434" s="74"/>
    </row>
    <row r="435" spans="5:5" s="4" customFormat="1" x14ac:dyDescent="0.25">
      <c r="E435" s="74"/>
    </row>
    <row r="436" spans="5:5" s="4" customFormat="1" x14ac:dyDescent="0.25">
      <c r="E436" s="74"/>
    </row>
    <row r="437" spans="5:5" s="4" customFormat="1" x14ac:dyDescent="0.25">
      <c r="E437" s="74"/>
    </row>
    <row r="438" spans="5:5" s="4" customFormat="1" x14ac:dyDescent="0.25">
      <c r="E438" s="74"/>
    </row>
    <row r="439" spans="5:5" s="4" customFormat="1" x14ac:dyDescent="0.25">
      <c r="E439" s="74"/>
    </row>
    <row r="440" spans="5:5" s="4" customFormat="1" x14ac:dyDescent="0.25">
      <c r="E440" s="74"/>
    </row>
    <row r="441" spans="5:5" s="4" customFormat="1" x14ac:dyDescent="0.25">
      <c r="E441" s="74"/>
    </row>
    <row r="442" spans="5:5" s="4" customFormat="1" x14ac:dyDescent="0.25">
      <c r="E442" s="74"/>
    </row>
    <row r="443" spans="5:5" s="4" customFormat="1" x14ac:dyDescent="0.25">
      <c r="E443" s="74"/>
    </row>
    <row r="444" spans="5:5" s="4" customFormat="1" x14ac:dyDescent="0.25">
      <c r="E444" s="74"/>
    </row>
    <row r="445" spans="5:5" s="4" customFormat="1" x14ac:dyDescent="0.25">
      <c r="E445" s="74"/>
    </row>
    <row r="446" spans="5:5" s="4" customFormat="1" x14ac:dyDescent="0.25">
      <c r="E446" s="74"/>
    </row>
    <row r="447" spans="5:5" s="4" customFormat="1" x14ac:dyDescent="0.25">
      <c r="E447" s="74"/>
    </row>
    <row r="448" spans="5:5" s="4" customFormat="1" x14ac:dyDescent="0.25">
      <c r="E448" s="74"/>
    </row>
    <row r="449" spans="5:5" s="4" customFormat="1" x14ac:dyDescent="0.25">
      <c r="E449" s="74"/>
    </row>
    <row r="450" spans="5:5" s="4" customFormat="1" x14ac:dyDescent="0.25">
      <c r="E450" s="74"/>
    </row>
    <row r="451" spans="5:5" s="4" customFormat="1" x14ac:dyDescent="0.25">
      <c r="E451" s="74"/>
    </row>
    <row r="452" spans="5:5" s="4" customFormat="1" x14ac:dyDescent="0.25">
      <c r="E452" s="74"/>
    </row>
    <row r="453" spans="5:5" s="4" customFormat="1" x14ac:dyDescent="0.25">
      <c r="E453" s="74"/>
    </row>
    <row r="454" spans="5:5" s="4" customFormat="1" x14ac:dyDescent="0.25">
      <c r="E454" s="74"/>
    </row>
    <row r="455" spans="5:5" s="4" customFormat="1" x14ac:dyDescent="0.25">
      <c r="E455" s="74"/>
    </row>
    <row r="456" spans="5:5" s="4" customFormat="1" x14ac:dyDescent="0.25">
      <c r="E456" s="74"/>
    </row>
    <row r="457" spans="5:5" s="4" customFormat="1" x14ac:dyDescent="0.25">
      <c r="E457" s="74"/>
    </row>
    <row r="458" spans="5:5" s="4" customFormat="1" x14ac:dyDescent="0.25">
      <c r="E458" s="74"/>
    </row>
    <row r="459" spans="5:5" s="4" customFormat="1" x14ac:dyDescent="0.25">
      <c r="E459" s="74"/>
    </row>
    <row r="460" spans="5:5" s="4" customFormat="1" x14ac:dyDescent="0.25">
      <c r="E460" s="74"/>
    </row>
    <row r="461" spans="5:5" s="4" customFormat="1" x14ac:dyDescent="0.25">
      <c r="E461" s="74"/>
    </row>
    <row r="462" spans="5:5" s="4" customFormat="1" x14ac:dyDescent="0.25">
      <c r="E462" s="74"/>
    </row>
    <row r="463" spans="5:5" s="4" customFormat="1" x14ac:dyDescent="0.25">
      <c r="E463" s="74"/>
    </row>
    <row r="464" spans="5:5" s="4" customFormat="1" x14ac:dyDescent="0.25">
      <c r="E464" s="74"/>
    </row>
    <row r="465" spans="5:5" s="4" customFormat="1" x14ac:dyDescent="0.25">
      <c r="E465" s="74"/>
    </row>
    <row r="466" spans="5:5" s="4" customFormat="1" x14ac:dyDescent="0.25">
      <c r="E466" s="74"/>
    </row>
    <row r="467" spans="5:5" s="4" customFormat="1" x14ac:dyDescent="0.25">
      <c r="E467" s="74"/>
    </row>
    <row r="468" spans="5:5" s="4" customFormat="1" x14ac:dyDescent="0.25">
      <c r="E468" s="74"/>
    </row>
    <row r="469" spans="5:5" s="4" customFormat="1" x14ac:dyDescent="0.25">
      <c r="E469" s="74"/>
    </row>
    <row r="470" spans="5:5" s="4" customFormat="1" x14ac:dyDescent="0.25">
      <c r="E470" s="74"/>
    </row>
    <row r="471" spans="5:5" s="4" customFormat="1" x14ac:dyDescent="0.25">
      <c r="E471" s="74"/>
    </row>
    <row r="472" spans="5:5" s="4" customFormat="1" x14ac:dyDescent="0.25">
      <c r="E472" s="74"/>
    </row>
    <row r="473" spans="5:5" s="4" customFormat="1" x14ac:dyDescent="0.25">
      <c r="E473" s="74"/>
    </row>
    <row r="474" spans="5:5" s="4" customFormat="1" x14ac:dyDescent="0.25">
      <c r="E474" s="74"/>
    </row>
    <row r="475" spans="5:5" s="4" customFormat="1" x14ac:dyDescent="0.25">
      <c r="E475" s="74"/>
    </row>
    <row r="476" spans="5:5" s="4" customFormat="1" x14ac:dyDescent="0.25">
      <c r="E476" s="74"/>
    </row>
    <row r="477" spans="5:5" s="4" customFormat="1" x14ac:dyDescent="0.25">
      <c r="E477" s="74"/>
    </row>
    <row r="478" spans="5:5" s="4" customFormat="1" x14ac:dyDescent="0.25">
      <c r="E478" s="74"/>
    </row>
    <row r="479" spans="5:5" s="4" customFormat="1" x14ac:dyDescent="0.25">
      <c r="E479" s="74"/>
    </row>
    <row r="480" spans="5:5" s="4" customFormat="1" x14ac:dyDescent="0.25">
      <c r="E480" s="74"/>
    </row>
    <row r="481" spans="5:5" s="4" customFormat="1" x14ac:dyDescent="0.25">
      <c r="E481" s="74"/>
    </row>
    <row r="482" spans="5:5" s="4" customFormat="1" x14ac:dyDescent="0.25">
      <c r="E482" s="74"/>
    </row>
    <row r="483" spans="5:5" s="4" customFormat="1" x14ac:dyDescent="0.25">
      <c r="E483" s="74"/>
    </row>
    <row r="484" spans="5:5" s="4" customFormat="1" x14ac:dyDescent="0.25">
      <c r="E484" s="74"/>
    </row>
    <row r="485" spans="5:5" s="4" customFormat="1" x14ac:dyDescent="0.25">
      <c r="E485" s="74"/>
    </row>
    <row r="486" spans="5:5" s="4" customFormat="1" x14ac:dyDescent="0.25">
      <c r="E486" s="74"/>
    </row>
    <row r="487" spans="5:5" s="4" customFormat="1" x14ac:dyDescent="0.25">
      <c r="E487" s="74"/>
    </row>
    <row r="488" spans="5:5" s="4" customFormat="1" x14ac:dyDescent="0.25">
      <c r="E488" s="74"/>
    </row>
    <row r="489" spans="5:5" s="4" customFormat="1" x14ac:dyDescent="0.25">
      <c r="E489" s="74"/>
    </row>
    <row r="490" spans="5:5" s="4" customFormat="1" x14ac:dyDescent="0.25">
      <c r="E490" s="74"/>
    </row>
    <row r="491" spans="5:5" s="4" customFormat="1" x14ac:dyDescent="0.25">
      <c r="E491" s="74"/>
    </row>
    <row r="492" spans="5:5" s="4" customFormat="1" x14ac:dyDescent="0.25">
      <c r="E492" s="74"/>
    </row>
    <row r="493" spans="5:5" s="4" customFormat="1" x14ac:dyDescent="0.25">
      <c r="E493" s="74"/>
    </row>
    <row r="494" spans="5:5" s="4" customFormat="1" x14ac:dyDescent="0.25">
      <c r="E494" s="74"/>
    </row>
    <row r="495" spans="5:5" s="4" customFormat="1" x14ac:dyDescent="0.25">
      <c r="E495" s="74"/>
    </row>
    <row r="496" spans="5:5" s="4" customFormat="1" x14ac:dyDescent="0.25">
      <c r="E496" s="74"/>
    </row>
    <row r="497" spans="5:5" s="4" customFormat="1" x14ac:dyDescent="0.25">
      <c r="E497" s="74"/>
    </row>
    <row r="498" spans="5:5" s="4" customFormat="1" x14ac:dyDescent="0.25">
      <c r="E498" s="74"/>
    </row>
    <row r="499" spans="5:5" s="4" customFormat="1" x14ac:dyDescent="0.25">
      <c r="E499" s="74"/>
    </row>
    <row r="500" spans="5:5" s="4" customFormat="1" x14ac:dyDescent="0.25">
      <c r="E500" s="74"/>
    </row>
    <row r="501" spans="5:5" s="4" customFormat="1" x14ac:dyDescent="0.25">
      <c r="E501" s="74"/>
    </row>
    <row r="502" spans="5:5" s="4" customFormat="1" x14ac:dyDescent="0.25">
      <c r="E502" s="74"/>
    </row>
    <row r="503" spans="5:5" s="4" customFormat="1" x14ac:dyDescent="0.25">
      <c r="E503" s="74"/>
    </row>
    <row r="504" spans="5:5" s="4" customFormat="1" x14ac:dyDescent="0.25">
      <c r="E504" s="74"/>
    </row>
    <row r="505" spans="5:5" s="4" customFormat="1" x14ac:dyDescent="0.25">
      <c r="E505" s="74"/>
    </row>
    <row r="506" spans="5:5" s="4" customFormat="1" x14ac:dyDescent="0.25">
      <c r="E506" s="74"/>
    </row>
    <row r="507" spans="5:5" s="4" customFormat="1" x14ac:dyDescent="0.25">
      <c r="E507" s="74"/>
    </row>
    <row r="508" spans="5:5" s="4" customFormat="1" x14ac:dyDescent="0.25">
      <c r="E508" s="74"/>
    </row>
    <row r="509" spans="5:5" s="4" customFormat="1" x14ac:dyDescent="0.25">
      <c r="E509" s="74"/>
    </row>
    <row r="510" spans="5:5" s="4" customFormat="1" x14ac:dyDescent="0.25">
      <c r="E510" s="74"/>
    </row>
    <row r="511" spans="5:5" s="4" customFormat="1" x14ac:dyDescent="0.25">
      <c r="E511" s="74"/>
    </row>
    <row r="512" spans="5:5" s="4" customFormat="1" x14ac:dyDescent="0.25">
      <c r="E512" s="74"/>
    </row>
    <row r="513" spans="5:5" s="4" customFormat="1" x14ac:dyDescent="0.25">
      <c r="E513" s="74"/>
    </row>
    <row r="514" spans="5:5" s="4" customFormat="1" x14ac:dyDescent="0.25">
      <c r="E514" s="74"/>
    </row>
    <row r="515" spans="5:5" s="4" customFormat="1" x14ac:dyDescent="0.25">
      <c r="E515" s="74"/>
    </row>
    <row r="516" spans="5:5" s="4" customFormat="1" x14ac:dyDescent="0.25">
      <c r="E516" s="74"/>
    </row>
    <row r="517" spans="5:5" s="4" customFormat="1" x14ac:dyDescent="0.25">
      <c r="E517" s="74"/>
    </row>
    <row r="518" spans="5:5" s="4" customFormat="1" x14ac:dyDescent="0.25">
      <c r="E518" s="74"/>
    </row>
    <row r="519" spans="5:5" s="4" customFormat="1" x14ac:dyDescent="0.25">
      <c r="E519" s="74"/>
    </row>
    <row r="520" spans="5:5" s="4" customFormat="1" x14ac:dyDescent="0.25">
      <c r="E520" s="74"/>
    </row>
    <row r="521" spans="5:5" s="4" customFormat="1" x14ac:dyDescent="0.25">
      <c r="E521" s="74"/>
    </row>
    <row r="522" spans="5:5" s="4" customFormat="1" x14ac:dyDescent="0.25">
      <c r="E522" s="74"/>
    </row>
    <row r="523" spans="5:5" s="4" customFormat="1" x14ac:dyDescent="0.25">
      <c r="E523" s="74"/>
    </row>
    <row r="524" spans="5:5" s="4" customFormat="1" x14ac:dyDescent="0.25">
      <c r="E524" s="74"/>
    </row>
    <row r="525" spans="5:5" s="4" customFormat="1" x14ac:dyDescent="0.25">
      <c r="E525" s="74"/>
    </row>
    <row r="526" spans="5:5" s="4" customFormat="1" x14ac:dyDescent="0.25">
      <c r="E526" s="74"/>
    </row>
    <row r="527" spans="5:5" s="4" customFormat="1" x14ac:dyDescent="0.25">
      <c r="E527" s="74"/>
    </row>
    <row r="528" spans="5:5" s="4" customFormat="1" x14ac:dyDescent="0.25">
      <c r="E528" s="74"/>
    </row>
    <row r="529" spans="5:5" s="4" customFormat="1" x14ac:dyDescent="0.25">
      <c r="E529" s="74"/>
    </row>
    <row r="530" spans="5:5" s="4" customFormat="1" x14ac:dyDescent="0.25">
      <c r="E530" s="74"/>
    </row>
    <row r="531" spans="5:5" s="4" customFormat="1" x14ac:dyDescent="0.25">
      <c r="E531" s="74"/>
    </row>
    <row r="532" spans="5:5" s="4" customFormat="1" x14ac:dyDescent="0.25">
      <c r="E532" s="74"/>
    </row>
    <row r="533" spans="5:5" s="4" customFormat="1" x14ac:dyDescent="0.25">
      <c r="E533" s="74"/>
    </row>
    <row r="534" spans="5:5" s="4" customFormat="1" x14ac:dyDescent="0.25">
      <c r="E534" s="74"/>
    </row>
    <row r="535" spans="5:5" s="4" customFormat="1" x14ac:dyDescent="0.25">
      <c r="E535" s="74"/>
    </row>
    <row r="536" spans="5:5" s="4" customFormat="1" x14ac:dyDescent="0.25">
      <c r="E536" s="74"/>
    </row>
    <row r="537" spans="5:5" s="4" customFormat="1" x14ac:dyDescent="0.25">
      <c r="E537" s="74"/>
    </row>
    <row r="538" spans="5:5" s="4" customFormat="1" x14ac:dyDescent="0.25">
      <c r="E538" s="74"/>
    </row>
    <row r="539" spans="5:5" s="4" customFormat="1" x14ac:dyDescent="0.25">
      <c r="E539" s="74"/>
    </row>
    <row r="540" spans="5:5" s="4" customFormat="1" x14ac:dyDescent="0.25">
      <c r="E540" s="74"/>
    </row>
    <row r="541" spans="5:5" s="4" customFormat="1" x14ac:dyDescent="0.25">
      <c r="E541" s="74"/>
    </row>
    <row r="542" spans="5:5" s="4" customFormat="1" x14ac:dyDescent="0.25">
      <c r="E542" s="74"/>
    </row>
    <row r="543" spans="5:5" s="4" customFormat="1" x14ac:dyDescent="0.25">
      <c r="E543" s="74"/>
    </row>
    <row r="544" spans="5:5" s="4" customFormat="1" x14ac:dyDescent="0.25">
      <c r="E544" s="74"/>
    </row>
    <row r="545" spans="5:5" s="4" customFormat="1" x14ac:dyDescent="0.25">
      <c r="E545" s="74"/>
    </row>
    <row r="546" spans="5:5" s="4" customFormat="1" x14ac:dyDescent="0.25">
      <c r="E546" s="74"/>
    </row>
    <row r="547" spans="5:5" s="4" customFormat="1" x14ac:dyDescent="0.25">
      <c r="E547" s="74"/>
    </row>
    <row r="548" spans="5:5" s="4" customFormat="1" x14ac:dyDescent="0.25">
      <c r="E548" s="74"/>
    </row>
    <row r="549" spans="5:5" s="4" customFormat="1" x14ac:dyDescent="0.25">
      <c r="E549" s="74"/>
    </row>
    <row r="550" spans="5:5" s="4" customFormat="1" x14ac:dyDescent="0.25">
      <c r="E550" s="74"/>
    </row>
    <row r="551" spans="5:5" s="4" customFormat="1" x14ac:dyDescent="0.25">
      <c r="E551" s="74"/>
    </row>
    <row r="552" spans="5:5" s="4" customFormat="1" x14ac:dyDescent="0.25">
      <c r="E552" s="74"/>
    </row>
    <row r="553" spans="5:5" s="4" customFormat="1" x14ac:dyDescent="0.25">
      <c r="E553" s="74"/>
    </row>
    <row r="554" spans="5:5" s="4" customFormat="1" x14ac:dyDescent="0.25">
      <c r="E554" s="74"/>
    </row>
    <row r="555" spans="5:5" s="4" customFormat="1" x14ac:dyDescent="0.25">
      <c r="E555" s="74"/>
    </row>
    <row r="556" spans="5:5" s="4" customFormat="1" x14ac:dyDescent="0.25">
      <c r="E556" s="74"/>
    </row>
    <row r="557" spans="5:5" s="4" customFormat="1" x14ac:dyDescent="0.25">
      <c r="E557" s="74"/>
    </row>
    <row r="558" spans="5:5" s="4" customFormat="1" x14ac:dyDescent="0.25">
      <c r="E558" s="74"/>
    </row>
    <row r="559" spans="5:5" s="4" customFormat="1" x14ac:dyDescent="0.25">
      <c r="E559" s="74"/>
    </row>
    <row r="560" spans="5:5" s="4" customFormat="1" x14ac:dyDescent="0.25">
      <c r="E560" s="74"/>
    </row>
    <row r="561" spans="5:5" s="4" customFormat="1" x14ac:dyDescent="0.25">
      <c r="E561" s="74"/>
    </row>
    <row r="562" spans="5:5" s="4" customFormat="1" x14ac:dyDescent="0.25">
      <c r="E562" s="74"/>
    </row>
    <row r="563" spans="5:5" s="4" customFormat="1" x14ac:dyDescent="0.25">
      <c r="E563" s="74"/>
    </row>
    <row r="564" spans="5:5" s="4" customFormat="1" x14ac:dyDescent="0.25">
      <c r="E564" s="74"/>
    </row>
    <row r="565" spans="5:5" s="4" customFormat="1" x14ac:dyDescent="0.25">
      <c r="E565" s="74"/>
    </row>
    <row r="566" spans="5:5" s="4" customFormat="1" x14ac:dyDescent="0.25">
      <c r="E566" s="74"/>
    </row>
    <row r="567" spans="5:5" s="4" customFormat="1" x14ac:dyDescent="0.25">
      <c r="E567" s="74"/>
    </row>
    <row r="568" spans="5:5" s="4" customFormat="1" x14ac:dyDescent="0.25">
      <c r="E568" s="74"/>
    </row>
    <row r="569" spans="5:5" s="4" customFormat="1" x14ac:dyDescent="0.25">
      <c r="E569" s="74"/>
    </row>
    <row r="570" spans="5:5" s="4" customFormat="1" x14ac:dyDescent="0.25">
      <c r="E570" s="74"/>
    </row>
    <row r="571" spans="5:5" s="4" customFormat="1" x14ac:dyDescent="0.25">
      <c r="E571" s="74"/>
    </row>
    <row r="572" spans="5:5" s="4" customFormat="1" x14ac:dyDescent="0.25">
      <c r="E572" s="74"/>
    </row>
    <row r="573" spans="5:5" s="4" customFormat="1" x14ac:dyDescent="0.25">
      <c r="E573" s="74"/>
    </row>
    <row r="574" spans="5:5" s="4" customFormat="1" x14ac:dyDescent="0.25">
      <c r="E574" s="74"/>
    </row>
    <row r="575" spans="5:5" s="4" customFormat="1" x14ac:dyDescent="0.25">
      <c r="E575" s="74"/>
    </row>
    <row r="576" spans="5:5" s="4" customFormat="1" x14ac:dyDescent="0.25">
      <c r="E576" s="74"/>
    </row>
    <row r="577" spans="5:5" s="4" customFormat="1" x14ac:dyDescent="0.25">
      <c r="E577" s="74"/>
    </row>
    <row r="578" spans="5:5" s="4" customFormat="1" x14ac:dyDescent="0.25">
      <c r="E578" s="74"/>
    </row>
    <row r="579" spans="5:5" s="4" customFormat="1" x14ac:dyDescent="0.25">
      <c r="E579" s="74"/>
    </row>
    <row r="580" spans="5:5" s="4" customFormat="1" x14ac:dyDescent="0.25">
      <c r="E580" s="74"/>
    </row>
    <row r="581" spans="5:5" s="4" customFormat="1" x14ac:dyDescent="0.25">
      <c r="E581" s="74"/>
    </row>
    <row r="582" spans="5:5" s="4" customFormat="1" x14ac:dyDescent="0.25">
      <c r="E582" s="74"/>
    </row>
    <row r="583" spans="5:5" s="4" customFormat="1" x14ac:dyDescent="0.25">
      <c r="E583" s="74"/>
    </row>
    <row r="584" spans="5:5" s="4" customFormat="1" x14ac:dyDescent="0.25">
      <c r="E584" s="74"/>
    </row>
    <row r="585" spans="5:5" s="4" customFormat="1" x14ac:dyDescent="0.25">
      <c r="E585" s="74"/>
    </row>
    <row r="586" spans="5:5" s="4" customFormat="1" x14ac:dyDescent="0.25">
      <c r="E586" s="74"/>
    </row>
    <row r="587" spans="5:5" s="4" customFormat="1" x14ac:dyDescent="0.25">
      <c r="E587" s="74"/>
    </row>
    <row r="588" spans="5:5" s="4" customFormat="1" x14ac:dyDescent="0.25">
      <c r="E588" s="74"/>
    </row>
    <row r="589" spans="5:5" s="4" customFormat="1" x14ac:dyDescent="0.25">
      <c r="E589" s="74"/>
    </row>
    <row r="590" spans="5:5" s="4" customFormat="1" x14ac:dyDescent="0.25">
      <c r="E590" s="74"/>
    </row>
    <row r="591" spans="5:5" s="4" customFormat="1" x14ac:dyDescent="0.25">
      <c r="E591" s="74"/>
    </row>
    <row r="592" spans="5:5" s="4" customFormat="1" x14ac:dyDescent="0.25">
      <c r="E592" s="74"/>
    </row>
    <row r="593" spans="5:5" s="4" customFormat="1" x14ac:dyDescent="0.25">
      <c r="E593" s="74"/>
    </row>
    <row r="594" spans="5:5" s="4" customFormat="1" x14ac:dyDescent="0.25">
      <c r="E594" s="74"/>
    </row>
    <row r="595" spans="5:5" s="4" customFormat="1" x14ac:dyDescent="0.25">
      <c r="E595" s="74"/>
    </row>
    <row r="596" spans="5:5" s="4" customFormat="1" x14ac:dyDescent="0.25">
      <c r="E596" s="74"/>
    </row>
    <row r="597" spans="5:5" s="4" customFormat="1" x14ac:dyDescent="0.25">
      <c r="E597" s="74"/>
    </row>
    <row r="598" spans="5:5" s="4" customFormat="1" x14ac:dyDescent="0.25">
      <c r="E598" s="74"/>
    </row>
    <row r="599" spans="5:5" s="4" customFormat="1" x14ac:dyDescent="0.25">
      <c r="E599" s="74"/>
    </row>
    <row r="600" spans="5:5" s="4" customFormat="1" x14ac:dyDescent="0.25">
      <c r="E600" s="74"/>
    </row>
    <row r="601" spans="5:5" s="4" customFormat="1" x14ac:dyDescent="0.25">
      <c r="E601" s="74"/>
    </row>
    <row r="602" spans="5:5" s="4" customFormat="1" x14ac:dyDescent="0.25">
      <c r="E602" s="74"/>
    </row>
    <row r="603" spans="5:5" s="4" customFormat="1" x14ac:dyDescent="0.25">
      <c r="E603" s="74"/>
    </row>
    <row r="604" spans="5:5" s="4" customFormat="1" x14ac:dyDescent="0.25">
      <c r="E604" s="74"/>
    </row>
    <row r="605" spans="5:5" s="4" customFormat="1" x14ac:dyDescent="0.25">
      <c r="E605" s="74"/>
    </row>
    <row r="606" spans="5:5" s="4" customFormat="1" x14ac:dyDescent="0.25">
      <c r="E606" s="74"/>
    </row>
    <row r="607" spans="5:5" s="4" customFormat="1" x14ac:dyDescent="0.25">
      <c r="E607" s="74"/>
    </row>
    <row r="608" spans="5:5" s="4" customFormat="1" x14ac:dyDescent="0.25">
      <c r="E608" s="74"/>
    </row>
    <row r="609" spans="5:5" s="4" customFormat="1" x14ac:dyDescent="0.25">
      <c r="E609" s="74"/>
    </row>
    <row r="610" spans="5:5" s="4" customFormat="1" x14ac:dyDescent="0.25">
      <c r="E610" s="74"/>
    </row>
    <row r="611" spans="5:5" s="4" customFormat="1" x14ac:dyDescent="0.25">
      <c r="E611" s="74"/>
    </row>
    <row r="612" spans="5:5" s="4" customFormat="1" x14ac:dyDescent="0.25">
      <c r="E612" s="74"/>
    </row>
    <row r="613" spans="5:5" s="4" customFormat="1" x14ac:dyDescent="0.25">
      <c r="E613" s="74"/>
    </row>
    <row r="614" spans="5:5" s="4" customFormat="1" x14ac:dyDescent="0.25">
      <c r="E614" s="74"/>
    </row>
    <row r="615" spans="5:5" s="4" customFormat="1" x14ac:dyDescent="0.25">
      <c r="E615" s="74"/>
    </row>
    <row r="616" spans="5:5" s="4" customFormat="1" x14ac:dyDescent="0.25">
      <c r="E616" s="74"/>
    </row>
    <row r="617" spans="5:5" s="4" customFormat="1" x14ac:dyDescent="0.25">
      <c r="E617" s="74"/>
    </row>
    <row r="618" spans="5:5" s="4" customFormat="1" x14ac:dyDescent="0.25">
      <c r="E618" s="74"/>
    </row>
    <row r="619" spans="5:5" s="4" customFormat="1" x14ac:dyDescent="0.25">
      <c r="E619" s="74"/>
    </row>
    <row r="620" spans="5:5" s="4" customFormat="1" x14ac:dyDescent="0.25">
      <c r="E620" s="74"/>
    </row>
    <row r="621" spans="5:5" s="4" customFormat="1" x14ac:dyDescent="0.25">
      <c r="E621" s="74"/>
    </row>
    <row r="622" spans="5:5" s="4" customFormat="1" x14ac:dyDescent="0.25">
      <c r="E622" s="74"/>
    </row>
    <row r="623" spans="5:5" s="4" customFormat="1" x14ac:dyDescent="0.25">
      <c r="E623" s="74"/>
    </row>
    <row r="624" spans="5:5" s="4" customFormat="1" x14ac:dyDescent="0.25">
      <c r="E624" s="74"/>
    </row>
    <row r="625" spans="5:5" s="4" customFormat="1" x14ac:dyDescent="0.25">
      <c r="E625" s="74"/>
    </row>
    <row r="626" spans="5:5" s="4" customFormat="1" x14ac:dyDescent="0.25">
      <c r="E626" s="74"/>
    </row>
    <row r="627" spans="5:5" s="4" customFormat="1" x14ac:dyDescent="0.25">
      <c r="E627" s="74"/>
    </row>
    <row r="628" spans="5:5" s="4" customFormat="1" x14ac:dyDescent="0.25">
      <c r="E628" s="74"/>
    </row>
    <row r="629" spans="5:5" s="4" customFormat="1" x14ac:dyDescent="0.25">
      <c r="E629" s="74"/>
    </row>
    <row r="630" spans="5:5" s="4" customFormat="1" x14ac:dyDescent="0.25">
      <c r="E630" s="74"/>
    </row>
    <row r="631" spans="5:5" s="4" customFormat="1" x14ac:dyDescent="0.25">
      <c r="E631" s="74"/>
    </row>
    <row r="632" spans="5:5" s="4" customFormat="1" x14ac:dyDescent="0.25">
      <c r="E632" s="74"/>
    </row>
    <row r="633" spans="5:5" s="4" customFormat="1" x14ac:dyDescent="0.25">
      <c r="E633" s="74"/>
    </row>
    <row r="634" spans="5:5" s="4" customFormat="1" x14ac:dyDescent="0.25">
      <c r="E634" s="74"/>
    </row>
    <row r="635" spans="5:5" s="4" customFormat="1" x14ac:dyDescent="0.25">
      <c r="E635" s="74"/>
    </row>
    <row r="636" spans="5:5" s="4" customFormat="1" x14ac:dyDescent="0.25">
      <c r="E636" s="74"/>
    </row>
    <row r="637" spans="5:5" s="4" customFormat="1" x14ac:dyDescent="0.25">
      <c r="E637" s="74"/>
    </row>
    <row r="638" spans="5:5" s="4" customFormat="1" x14ac:dyDescent="0.25">
      <c r="E638" s="74"/>
    </row>
    <row r="639" spans="5:5" s="4" customFormat="1" x14ac:dyDescent="0.25">
      <c r="E639" s="74"/>
    </row>
    <row r="640" spans="5:5" s="4" customFormat="1" x14ac:dyDescent="0.25">
      <c r="E640" s="74"/>
    </row>
    <row r="641" spans="5:5" s="4" customFormat="1" x14ac:dyDescent="0.25">
      <c r="E641" s="74"/>
    </row>
    <row r="642" spans="5:5" s="4" customFormat="1" x14ac:dyDescent="0.25">
      <c r="E642" s="74"/>
    </row>
    <row r="643" spans="5:5" s="4" customFormat="1" x14ac:dyDescent="0.25">
      <c r="E643" s="74"/>
    </row>
    <row r="644" spans="5:5" s="4" customFormat="1" x14ac:dyDescent="0.25">
      <c r="E644" s="74"/>
    </row>
    <row r="645" spans="5:5" s="4" customFormat="1" x14ac:dyDescent="0.25">
      <c r="E645" s="74"/>
    </row>
    <row r="646" spans="5:5" s="4" customFormat="1" x14ac:dyDescent="0.25">
      <c r="E646" s="74"/>
    </row>
    <row r="647" spans="5:5" s="4" customFormat="1" x14ac:dyDescent="0.25">
      <c r="E647" s="74"/>
    </row>
    <row r="648" spans="5:5" s="4" customFormat="1" x14ac:dyDescent="0.25">
      <c r="E648" s="74"/>
    </row>
    <row r="649" spans="5:5" s="4" customFormat="1" x14ac:dyDescent="0.25">
      <c r="E649" s="74"/>
    </row>
    <row r="650" spans="5:5" s="4" customFormat="1" x14ac:dyDescent="0.25">
      <c r="E650" s="74"/>
    </row>
    <row r="651" spans="5:5" s="4" customFormat="1" x14ac:dyDescent="0.25">
      <c r="E651" s="74"/>
    </row>
    <row r="652" spans="5:5" s="4" customFormat="1" x14ac:dyDescent="0.25">
      <c r="E652" s="74"/>
    </row>
    <row r="653" spans="5:5" s="4" customFormat="1" x14ac:dyDescent="0.25">
      <c r="E653" s="74"/>
    </row>
    <row r="654" spans="5:5" s="4" customFormat="1" x14ac:dyDescent="0.25">
      <c r="E654" s="74"/>
    </row>
    <row r="655" spans="5:5" s="4" customFormat="1" x14ac:dyDescent="0.25">
      <c r="E655" s="74"/>
    </row>
    <row r="656" spans="5:5" s="4" customFormat="1" x14ac:dyDescent="0.25">
      <c r="E656" s="74"/>
    </row>
    <row r="657" spans="5:5" s="4" customFormat="1" x14ac:dyDescent="0.25">
      <c r="E657" s="74"/>
    </row>
    <row r="658" spans="5:5" s="4" customFormat="1" x14ac:dyDescent="0.25">
      <c r="E658" s="74"/>
    </row>
    <row r="659" spans="5:5" s="4" customFormat="1" x14ac:dyDescent="0.25">
      <c r="E659" s="74"/>
    </row>
    <row r="660" spans="5:5" s="4" customFormat="1" x14ac:dyDescent="0.25">
      <c r="E660" s="74"/>
    </row>
    <row r="661" spans="5:5" s="4" customFormat="1" x14ac:dyDescent="0.25">
      <c r="E661" s="74"/>
    </row>
    <row r="662" spans="5:5" s="4" customFormat="1" x14ac:dyDescent="0.25">
      <c r="E662" s="74"/>
    </row>
    <row r="663" spans="5:5" s="4" customFormat="1" x14ac:dyDescent="0.25">
      <c r="E663" s="74"/>
    </row>
    <row r="664" spans="5:5" s="4" customFormat="1" x14ac:dyDescent="0.25">
      <c r="E664" s="74"/>
    </row>
    <row r="665" spans="5:5" s="4" customFormat="1" x14ac:dyDescent="0.25">
      <c r="E665" s="74"/>
    </row>
    <row r="666" spans="5:5" s="4" customFormat="1" x14ac:dyDescent="0.25">
      <c r="E666" s="74"/>
    </row>
    <row r="667" spans="5:5" s="4" customFormat="1" x14ac:dyDescent="0.25">
      <c r="E667" s="74"/>
    </row>
    <row r="668" spans="5:5" s="4" customFormat="1" x14ac:dyDescent="0.25">
      <c r="E668" s="74"/>
    </row>
    <row r="669" spans="5:5" s="4" customFormat="1" x14ac:dyDescent="0.25">
      <c r="E669" s="74"/>
    </row>
    <row r="670" spans="5:5" s="4" customFormat="1" x14ac:dyDescent="0.25">
      <c r="E670" s="74"/>
    </row>
    <row r="671" spans="5:5" s="4" customFormat="1" x14ac:dyDescent="0.25">
      <c r="E671" s="74"/>
    </row>
    <row r="672" spans="5:5" s="4" customFormat="1" x14ac:dyDescent="0.25">
      <c r="E672" s="74"/>
    </row>
    <row r="673" spans="5:5" s="4" customFormat="1" x14ac:dyDescent="0.25">
      <c r="E673" s="74"/>
    </row>
    <row r="674" spans="5:5" s="4" customFormat="1" x14ac:dyDescent="0.25">
      <c r="E674" s="74"/>
    </row>
    <row r="675" spans="5:5" s="4" customFormat="1" x14ac:dyDescent="0.25">
      <c r="E675" s="74"/>
    </row>
    <row r="676" spans="5:5" s="4" customFormat="1" x14ac:dyDescent="0.25">
      <c r="E676" s="74"/>
    </row>
    <row r="677" spans="5:5" s="4" customFormat="1" x14ac:dyDescent="0.25">
      <c r="E677" s="74"/>
    </row>
    <row r="678" spans="5:5" s="4" customFormat="1" x14ac:dyDescent="0.25">
      <c r="E678" s="74"/>
    </row>
    <row r="679" spans="5:5" s="4" customFormat="1" x14ac:dyDescent="0.25">
      <c r="E679" s="74"/>
    </row>
    <row r="680" spans="5:5" s="4" customFormat="1" x14ac:dyDescent="0.25">
      <c r="E680" s="74"/>
    </row>
    <row r="681" spans="5:5" s="4" customFormat="1" x14ac:dyDescent="0.25">
      <c r="E681" s="74"/>
    </row>
    <row r="682" spans="5:5" s="4" customFormat="1" x14ac:dyDescent="0.25">
      <c r="E682" s="74"/>
    </row>
    <row r="683" spans="5:5" s="4" customFormat="1" x14ac:dyDescent="0.25">
      <c r="E683" s="74"/>
    </row>
    <row r="684" spans="5:5" s="4" customFormat="1" x14ac:dyDescent="0.25">
      <c r="E684" s="74"/>
    </row>
    <row r="685" spans="5:5" s="4" customFormat="1" x14ac:dyDescent="0.25">
      <c r="E685" s="74"/>
    </row>
    <row r="686" spans="5:5" s="4" customFormat="1" x14ac:dyDescent="0.25">
      <c r="E686" s="74"/>
    </row>
    <row r="687" spans="5:5" s="4" customFormat="1" x14ac:dyDescent="0.25">
      <c r="E687" s="74"/>
    </row>
    <row r="688" spans="5:5" s="4" customFormat="1" x14ac:dyDescent="0.25">
      <c r="E688" s="74"/>
    </row>
    <row r="689" spans="5:5" s="4" customFormat="1" x14ac:dyDescent="0.25">
      <c r="E689" s="74"/>
    </row>
    <row r="690" spans="5:5" s="4" customFormat="1" x14ac:dyDescent="0.25">
      <c r="E690" s="74"/>
    </row>
    <row r="691" spans="5:5" s="4" customFormat="1" x14ac:dyDescent="0.25">
      <c r="E691" s="74"/>
    </row>
    <row r="692" spans="5:5" s="4" customFormat="1" x14ac:dyDescent="0.25">
      <c r="E692" s="74"/>
    </row>
    <row r="693" spans="5:5" s="4" customFormat="1" x14ac:dyDescent="0.25">
      <c r="E693" s="74"/>
    </row>
    <row r="694" spans="5:5" s="4" customFormat="1" x14ac:dyDescent="0.25">
      <c r="E694" s="74"/>
    </row>
    <row r="695" spans="5:5" s="4" customFormat="1" x14ac:dyDescent="0.25">
      <c r="E695" s="74"/>
    </row>
    <row r="696" spans="5:5" s="4" customFormat="1" x14ac:dyDescent="0.25">
      <c r="E696" s="74"/>
    </row>
    <row r="697" spans="5:5" s="4" customFormat="1" x14ac:dyDescent="0.25">
      <c r="E697" s="74"/>
    </row>
    <row r="698" spans="5:5" s="4" customFormat="1" x14ac:dyDescent="0.25">
      <c r="E698" s="74"/>
    </row>
    <row r="699" spans="5:5" s="4" customFormat="1" x14ac:dyDescent="0.25">
      <c r="E699" s="74"/>
    </row>
    <row r="700" spans="5:5" s="4" customFormat="1" x14ac:dyDescent="0.25">
      <c r="E700" s="74"/>
    </row>
    <row r="701" spans="5:5" s="4" customFormat="1" x14ac:dyDescent="0.25">
      <c r="E701" s="74"/>
    </row>
    <row r="702" spans="5:5" s="4" customFormat="1" x14ac:dyDescent="0.25">
      <c r="E702" s="74"/>
    </row>
    <row r="703" spans="5:5" s="4" customFormat="1" x14ac:dyDescent="0.25">
      <c r="E703" s="74"/>
    </row>
    <row r="704" spans="5:5" s="4" customFormat="1" x14ac:dyDescent="0.25">
      <c r="E704" s="74"/>
    </row>
    <row r="705" spans="5:5" s="4" customFormat="1" x14ac:dyDescent="0.25">
      <c r="E705" s="74"/>
    </row>
    <row r="706" spans="5:5" s="4" customFormat="1" x14ac:dyDescent="0.25">
      <c r="E706" s="74"/>
    </row>
    <row r="707" spans="5:5" s="4" customFormat="1" x14ac:dyDescent="0.25">
      <c r="E707" s="74"/>
    </row>
    <row r="708" spans="5:5" s="4" customFormat="1" x14ac:dyDescent="0.25">
      <c r="E708" s="74"/>
    </row>
    <row r="709" spans="5:5" s="4" customFormat="1" x14ac:dyDescent="0.25">
      <c r="E709" s="74"/>
    </row>
  </sheetData>
  <autoFilter ref="A14:AJ135" xr:uid="{00000000-0009-0000-0000-00000E000000}">
    <filterColumn colId="2">
      <filters>
        <filter val="Apoyo a la gestiòn Acreditaciòn de calidad '18"/>
        <filter val="Apoyo a la gestión Adquisición equipos SUR"/>
        <filter val="Apoyo a la Gestion Digitadres"/>
        <filter val="Apoyo a la Gestión Equipamiento Sapu"/>
        <filter val="Apoyo a la gestiòn FENAPS"/>
        <filter val="Apoyo a la gestión Local Capacitación y formación '18"/>
        <filter val="Apoyo a la Gestión RRHH Medicos"/>
        <filter val="Apoyo a la Gestión vehiculos"/>
        <filter val="Apoyo a la participación ciudadana"/>
        <filter val="APOYO GESTION  UAPO"/>
        <filter val="Apoyo Gestion Buenas Practicas"/>
        <filter val="Apoyo Gestion Diplomado Salud"/>
        <filter val="Apoyo Gestion Fofar"/>
        <filter val="Apoyo Gestion IAAPS"/>
        <filter val="Apoyo Gestion Local Desempeño Dificil"/>
        <filter val="Apoyo Gestion Puesta en Marcha"/>
        <filter val="Apoyo Radiologico"/>
      </filters>
    </filterColumn>
  </autoFilter>
  <mergeCells count="4">
    <mergeCell ref="E6:T6"/>
    <mergeCell ref="C139:T139"/>
    <mergeCell ref="C140:T140"/>
    <mergeCell ref="C141:T14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 QUINTERO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Eraso</dc:creator>
  <cp:lastModifiedBy>Margarita Eraso</cp:lastModifiedBy>
  <dcterms:created xsi:type="dcterms:W3CDTF">2019-11-18T19:56:20Z</dcterms:created>
  <dcterms:modified xsi:type="dcterms:W3CDTF">2019-11-18T19:56:47Z</dcterms:modified>
</cp:coreProperties>
</file>