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AGOSTO\"/>
    </mc:Choice>
  </mc:AlternateContent>
  <xr:revisionPtr revIDLastSave="0" documentId="8_{E88F6E68-DD41-44EA-A561-AB74E4AC6661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05" i="1" l="1"/>
  <c r="P105" i="1"/>
  <c r="O105" i="1"/>
  <c r="N105" i="1"/>
  <c r="M105" i="1"/>
  <c r="L105" i="1"/>
  <c r="J105" i="1"/>
  <c r="G105" i="1"/>
  <c r="F105" i="1"/>
  <c r="R104" i="1"/>
  <c r="S104" i="1" s="1"/>
  <c r="K90" i="1"/>
  <c r="I90" i="1"/>
  <c r="E90" i="1" s="1"/>
  <c r="R89" i="1"/>
  <c r="S89" i="1" s="1"/>
  <c r="R88" i="1"/>
  <c r="S88" i="1" s="1"/>
  <c r="R87" i="1"/>
  <c r="S87" i="1" s="1"/>
  <c r="R85" i="1"/>
  <c r="E85" i="1"/>
  <c r="R84" i="1"/>
  <c r="E84" i="1"/>
  <c r="R82" i="1"/>
  <c r="S82" i="1" s="1"/>
  <c r="R81" i="1"/>
  <c r="S81" i="1" s="1"/>
  <c r="R79" i="1"/>
  <c r="S79" i="1" s="1"/>
  <c r="R78" i="1"/>
  <c r="S78" i="1" s="1"/>
  <c r="R76" i="1"/>
  <c r="S76" i="1" s="1"/>
  <c r="E76" i="1"/>
  <c r="R75" i="1"/>
  <c r="S75" i="1" s="1"/>
  <c r="R74" i="1"/>
  <c r="S74" i="1" s="1"/>
  <c r="R73" i="1"/>
  <c r="S73" i="1" s="1"/>
  <c r="R72" i="1"/>
  <c r="E72" i="1"/>
  <c r="S72" i="1" s="1"/>
  <c r="R71" i="1"/>
  <c r="S71" i="1" s="1"/>
  <c r="R70" i="1"/>
  <c r="S70" i="1" s="1"/>
  <c r="R69" i="1"/>
  <c r="S69" i="1" s="1"/>
  <c r="R68" i="1"/>
  <c r="S68" i="1" s="1"/>
  <c r="R67" i="1"/>
  <c r="S67" i="1" s="1"/>
  <c r="R66" i="1"/>
  <c r="S66" i="1" s="1"/>
  <c r="R63" i="1"/>
  <c r="S63" i="1" s="1"/>
  <c r="R62" i="1"/>
  <c r="S62" i="1" s="1"/>
  <c r="R61" i="1"/>
  <c r="S61" i="1" s="1"/>
  <c r="S60" i="1"/>
  <c r="R60" i="1"/>
  <c r="R59" i="1"/>
  <c r="S59" i="1" s="1"/>
  <c r="R58" i="1"/>
  <c r="E58" i="1"/>
  <c r="R57" i="1"/>
  <c r="S57" i="1" s="1"/>
  <c r="R55" i="1"/>
  <c r="S55" i="1" s="1"/>
  <c r="R54" i="1"/>
  <c r="S54" i="1" s="1"/>
  <c r="E54" i="1"/>
  <c r="R53" i="1"/>
  <c r="S53" i="1" s="1"/>
  <c r="R52" i="1"/>
  <c r="S52" i="1" s="1"/>
  <c r="R51" i="1"/>
  <c r="E51" i="1"/>
  <c r="R50" i="1"/>
  <c r="S50" i="1" s="1"/>
  <c r="R49" i="1"/>
  <c r="S49" i="1" s="1"/>
  <c r="R48" i="1"/>
  <c r="S48" i="1" s="1"/>
  <c r="R47" i="1"/>
  <c r="S47" i="1" s="1"/>
  <c r="R46" i="1"/>
  <c r="S46" i="1" s="1"/>
  <c r="R45" i="1"/>
  <c r="S45" i="1" s="1"/>
  <c r="R44" i="1"/>
  <c r="S44" i="1" s="1"/>
  <c r="R43" i="1"/>
  <c r="E43" i="1"/>
  <c r="R42" i="1"/>
  <c r="S42" i="1" s="1"/>
  <c r="R41" i="1"/>
  <c r="S41" i="1" s="1"/>
  <c r="R40" i="1"/>
  <c r="S40" i="1" s="1"/>
  <c r="K39" i="1"/>
  <c r="R39" i="1" s="1"/>
  <c r="E39" i="1"/>
  <c r="K38" i="1"/>
  <c r="R38" i="1" s="1"/>
  <c r="R37" i="1"/>
  <c r="S37" i="1" s="1"/>
  <c r="K36" i="1"/>
  <c r="E36" i="1" s="1"/>
  <c r="R35" i="1"/>
  <c r="S35" i="1" s="1"/>
  <c r="R34" i="1"/>
  <c r="S34" i="1" s="1"/>
  <c r="R33" i="1"/>
  <c r="S33" i="1" s="1"/>
  <c r="R32" i="1"/>
  <c r="S32" i="1" s="1"/>
  <c r="H31" i="1"/>
  <c r="E31" i="1" s="1"/>
  <c r="H30" i="1"/>
  <c r="R30" i="1" s="1"/>
  <c r="S30" i="1" s="1"/>
  <c r="R29" i="1"/>
  <c r="S29" i="1" s="1"/>
  <c r="R28" i="1"/>
  <c r="E28" i="1"/>
  <c r="S28" i="1" s="1"/>
  <c r="I27" i="1"/>
  <c r="R27" i="1" s="1"/>
  <c r="I26" i="1"/>
  <c r="R26" i="1" s="1"/>
  <c r="I25" i="1"/>
  <c r="R25" i="1" s="1"/>
  <c r="S25" i="1" s="1"/>
  <c r="R24" i="1"/>
  <c r="S24" i="1" s="1"/>
  <c r="R23" i="1"/>
  <c r="E23" i="1"/>
  <c r="S23" i="1" s="1"/>
  <c r="R22" i="1"/>
  <c r="E22" i="1"/>
  <c r="R21" i="1"/>
  <c r="E21" i="1"/>
  <c r="S21" i="1" s="1"/>
  <c r="D21" i="1"/>
  <c r="R20" i="1"/>
  <c r="E20" i="1" s="1"/>
  <c r="S20" i="1" s="1"/>
  <c r="D20" i="1"/>
  <c r="R19" i="1"/>
  <c r="E19" i="1" s="1"/>
  <c r="S19" i="1" s="1"/>
  <c r="R18" i="1"/>
  <c r="E18" i="1"/>
  <c r="R17" i="1"/>
  <c r="E17" i="1" s="1"/>
  <c r="S17" i="1" s="1"/>
  <c r="D17" i="1"/>
  <c r="R16" i="1"/>
  <c r="E16" i="1" s="1"/>
  <c r="S16" i="1" s="1"/>
  <c r="D16" i="1"/>
  <c r="R15" i="1"/>
  <c r="E15" i="1" s="1"/>
  <c r="S15" i="1" s="1"/>
  <c r="D15" i="1"/>
  <c r="S84" i="1" l="1"/>
  <c r="E27" i="1"/>
  <c r="S27" i="1" s="1"/>
  <c r="S22" i="1"/>
  <c r="S51" i="1"/>
  <c r="S85" i="1"/>
  <c r="E38" i="1"/>
  <c r="S38" i="1" s="1"/>
  <c r="S43" i="1"/>
  <c r="S58" i="1"/>
  <c r="R31" i="1"/>
  <c r="S31" i="1" s="1"/>
  <c r="R36" i="1"/>
  <c r="H105" i="1"/>
  <c r="D105" i="1"/>
  <c r="S36" i="1"/>
  <c r="I105" i="1"/>
  <c r="E26" i="1"/>
  <c r="K105" i="1"/>
  <c r="S39" i="1"/>
  <c r="R90" i="1"/>
  <c r="S90" i="1" s="1"/>
  <c r="E105" i="1" l="1"/>
  <c r="S26" i="1"/>
  <c r="S105" i="1" s="1"/>
  <c r="R105" i="1"/>
</calcChain>
</file>

<file path=xl/sharedStrings.xml><?xml version="1.0" encoding="utf-8"?>
<sst xmlns="http://schemas.openxmlformats.org/spreadsheetml/2006/main" count="148" uniqueCount="128">
  <si>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</si>
  <si>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</si>
  <si>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</si>
  <si>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</si>
  <si>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</si>
  <si>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</si>
  <si>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FICHA COMUNAL AÑO 2013</t>
  </si>
  <si>
    <t>MUNICIPALIDAD:  PUCHUNCAVI</t>
  </si>
  <si>
    <t>Rut: 69.060.800-6</t>
  </si>
  <si>
    <t>Item Gasto: 24.03.298.001 "Percapita"</t>
  </si>
  <si>
    <t>Remesas Recibidas MINSAL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</si>
  <si>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</si>
  <si>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</si>
  <si>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</si>
  <si>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</si>
  <si>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</si>
  <si>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</si>
  <si>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</si>
  <si>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</si>
  <si>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</si>
  <si>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</si>
  <si>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</si>
  <si>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</si>
  <si>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</si>
  <si>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</si>
  <si>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</si>
  <si>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</si>
  <si>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</si>
  <si>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</si>
  <si>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</si>
  <si>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</si>
  <si>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</si>
  <si>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</si>
  <si>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</si>
  <si>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Desempeño  Dificil</t>
  </si>
  <si>
    <t>Tans a Caregoria C</t>
  </si>
  <si>
    <t>Tans a Caregoria C 2018</t>
  </si>
  <si>
    <t>Conductores</t>
  </si>
  <si>
    <t>Integr. Diferen. Ley 19,813</t>
  </si>
  <si>
    <t>Sistema Urgencia Rural (SUR)</t>
  </si>
  <si>
    <t>1367-1368</t>
  </si>
  <si>
    <t>Chile Crece Contigo</t>
  </si>
  <si>
    <t>Descuento Retiro Voluntario Ley 20,919</t>
  </si>
  <si>
    <t>Misiones de Estudios 2019</t>
  </si>
  <si>
    <t xml:space="preserve">Sapu Verano </t>
  </si>
  <si>
    <t>Cirugia Menor</t>
  </si>
  <si>
    <t xml:space="preserve">Resolucion Especialidades </t>
  </si>
  <si>
    <t>Salas Ira Mixtas</t>
  </si>
  <si>
    <t>C I  Refuerzo Influencia Vacunación Valentina</t>
  </si>
  <si>
    <t>Salud Oral 06 Años</t>
  </si>
  <si>
    <t>Odontologico 60 Años ( Adulto)</t>
  </si>
  <si>
    <t>Mujeres Hombres Escasos Recursos MHER</t>
  </si>
  <si>
    <t>Protesis y Endodoncias</t>
  </si>
  <si>
    <t>Odontologico Cecosf</t>
  </si>
  <si>
    <t>(Nuevo)Morbilidad Adulto</t>
  </si>
  <si>
    <t>(Nuevo) Niños 4° Medio</t>
  </si>
  <si>
    <t>Hombres Escasos Recursos (HER)</t>
  </si>
  <si>
    <t>Odontologia Domiciliaria</t>
  </si>
  <si>
    <t>Mas Sonrisa</t>
  </si>
  <si>
    <t>Sembrando Sonrisas</t>
  </si>
  <si>
    <t>Apoy. Gest.Comunas Vulnerables</t>
  </si>
  <si>
    <t>Laboratorio GES</t>
  </si>
  <si>
    <t>Plan Mantenimiento</t>
  </si>
  <si>
    <t>Salud Mental Infantil PASMI</t>
  </si>
  <si>
    <t>Adolescentes</t>
  </si>
  <si>
    <t>Mejoria equidad Salud Rural</t>
  </si>
  <si>
    <t>Rehabilitacion Integral</t>
  </si>
  <si>
    <t>Pasantias Extranjero</t>
  </si>
  <si>
    <t>Estimulo CESFAM MAIS</t>
  </si>
  <si>
    <t>Acompañamiento Niños Riesgo Social</t>
  </si>
  <si>
    <t>Capacitacion Y Formaciòn APS</t>
  </si>
  <si>
    <t>Apoyo Gestion IAAPS</t>
  </si>
  <si>
    <t>Adultos Atovalentes</t>
  </si>
  <si>
    <t>Imágenes Diagnosticas</t>
  </si>
  <si>
    <t>Piloto Salud Escolar</t>
  </si>
  <si>
    <t>Imágenes Diagnosticas ADD 2019</t>
  </si>
  <si>
    <t>Apoyo Radiologico</t>
  </si>
  <si>
    <t xml:space="preserve">Vacunacion Antiinfluenza AGLReferente Valentina </t>
  </si>
  <si>
    <t>Vacunacion Referente Valentina Manriquez</t>
  </si>
  <si>
    <t>vacunacion Neumococo Valentina</t>
  </si>
  <si>
    <t>Ges Preventivo</t>
  </si>
  <si>
    <t>Control  Joven  Sano</t>
  </si>
  <si>
    <t>Vida Sana</t>
  </si>
  <si>
    <t>Apoyo a la gestiòn Acreditaciòn de calidad</t>
  </si>
  <si>
    <t>Apoyo a la gestiòn FENAPS</t>
  </si>
  <si>
    <t>Apoyo a la Gestion Digitadres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</si>
  <si>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</si>
  <si>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</si>
  <si>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</si>
  <si>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</si>
  <si>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</si>
  <si>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</si>
  <si>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</si>
  <si>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>APOYO GESTION  UAPO</t>
  </si>
  <si>
    <t>Programa DIR  ( EX-Intervenciones Breves en Alcohol)</t>
  </si>
  <si>
    <t>Apoyo Gestion Buenas Practicas</t>
  </si>
  <si>
    <t>Apoyo a la Gestión RRHH Medicos</t>
  </si>
  <si>
    <t xml:space="preserve">Apoyo a la Gestión Equipamiento </t>
  </si>
  <si>
    <t>Especialistas 06 años</t>
  </si>
  <si>
    <t>Apoyo a la Gestión vehiculos</t>
  </si>
  <si>
    <t>Apoyo Gestion Puesta en Marcha</t>
  </si>
  <si>
    <t>Fortalecimiento Medicina Familiar</t>
  </si>
  <si>
    <t>Fortalecimiento Medicina Familiar 2018</t>
  </si>
  <si>
    <t xml:space="preserve">Fondo Farmacia Enfermedades Cronicas </t>
  </si>
  <si>
    <t>Fondo Farmacia Enfermedades Cronicas 2018</t>
  </si>
  <si>
    <t>Atención urgencia de Alta Resolutividad SAR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</si>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</sst>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_-;\-* #,##0_-;_-* &quot;-&quot;??_-;_-@_-"/>
    <numFmt numFmtId="166" formatCode="_-[$$-340A]\ * #,##0_-;\-[$$-340A]\ * #,##0_-;_-[$$-340A]\ * &quot;-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sz val="12"/>
      <name val="Bookman Old Style"/>
      <family val="1"/>
    </font>
    <font>
      <sz val="14"/>
      <name val="Comic Sans MS"/>
      <family val="4"/>
    </font>
    <font>
      <b/>
      <u/>
      <sz val="18"/>
      <name val="Bookman Old Style"/>
      <family val="1"/>
    </font>
    <font>
      <b/>
      <sz val="14"/>
      <name val="Comic Sans MS"/>
      <family val="4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b/>
      <sz val="13"/>
      <name val="Arial"/>
      <family val="2"/>
    </font>
    <font>
      <b/>
      <sz val="14"/>
      <color indexed="63"/>
      <name val="Bookman Old Style"/>
      <family val="1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5" fillId="2" borderId="0" xfId="0" applyFont="1" applyFill="1" applyAlignment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/>
    <xf numFmtId="0" fontId="11" fillId="2" borderId="0" xfId="0" applyFont="1" applyFill="1"/>
    <xf numFmtId="0" fontId="12" fillId="2" borderId="0" xfId="0" applyFont="1" applyFill="1"/>
    <xf numFmtId="9" fontId="13" fillId="2" borderId="0" xfId="2" applyFont="1" applyFill="1" applyAlignment="1">
      <alignment horizontal="center"/>
    </xf>
    <xf numFmtId="9" fontId="14" fillId="2" borderId="0" xfId="2" applyFont="1" applyFill="1"/>
    <xf numFmtId="0" fontId="15" fillId="2" borderId="0" xfId="0" applyFont="1" applyFill="1"/>
    <xf numFmtId="165" fontId="13" fillId="2" borderId="0" xfId="1" applyNumberFormat="1" applyFont="1" applyFill="1" applyAlignment="1">
      <alignment horizontal="center"/>
    </xf>
    <xf numFmtId="165" fontId="16" fillId="2" borderId="0" xfId="1" applyNumberFormat="1" applyFont="1" applyFill="1"/>
    <xf numFmtId="165" fontId="5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0" xfId="0" applyFont="1" applyFill="1" applyAlignment="1">
      <alignment horizontal="right"/>
    </xf>
    <xf numFmtId="0" fontId="18" fillId="2" borderId="0" xfId="0" applyFont="1" applyFill="1"/>
    <xf numFmtId="0" fontId="2" fillId="2" borderId="0" xfId="0" applyFont="1" applyFill="1" applyAlignment="1">
      <alignment horizontal="center"/>
    </xf>
    <xf numFmtId="0" fontId="19" fillId="2" borderId="0" xfId="0" applyFont="1" applyFill="1"/>
    <xf numFmtId="0" fontId="18" fillId="2" borderId="0" xfId="0" applyFont="1" applyFill="1" applyAlignment="1">
      <alignment horizontal="center"/>
    </xf>
    <xf numFmtId="0" fontId="20" fillId="0" borderId="0" xfId="0" applyFont="1" applyFill="1"/>
    <xf numFmtId="0" fontId="21" fillId="3" borderId="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0" fillId="0" borderId="0" xfId="0" applyFill="1"/>
    <xf numFmtId="0" fontId="19" fillId="2" borderId="0" xfId="0" applyFont="1" applyFill="1" applyAlignment="1">
      <alignment horizontal="center"/>
    </xf>
    <xf numFmtId="0" fontId="21" fillId="4" borderId="4" xfId="3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19" fillId="0" borderId="0" xfId="0" applyFont="1" applyFill="1"/>
    <xf numFmtId="0" fontId="19" fillId="2" borderId="0" xfId="0" applyFont="1" applyFill="1" applyBorder="1" applyAlignment="1">
      <alignment horizontal="center"/>
    </xf>
    <xf numFmtId="0" fontId="21" fillId="4" borderId="5" xfId="3" applyFont="1" applyFill="1" applyBorder="1" applyAlignment="1">
      <alignment horizontal="center" vertical="center" wrapText="1"/>
    </xf>
    <xf numFmtId="166" fontId="20" fillId="0" borderId="6" xfId="3" applyNumberFormat="1" applyFont="1" applyFill="1" applyBorder="1" applyAlignment="1">
      <alignment horizontal="center" vertical="center" wrapText="1"/>
    </xf>
    <xf numFmtId="166" fontId="21" fillId="0" borderId="7" xfId="0" applyNumberFormat="1" applyFont="1" applyFill="1" applyBorder="1" applyAlignment="1">
      <alignment horizontal="right" vertical="center"/>
    </xf>
    <xf numFmtId="166" fontId="21" fillId="0" borderId="8" xfId="1" applyNumberFormat="1" applyFont="1" applyFill="1" applyBorder="1"/>
    <xf numFmtId="166" fontId="21" fillId="0" borderId="7" xfId="1" applyNumberFormat="1" applyFont="1" applyFill="1" applyBorder="1"/>
    <xf numFmtId="166" fontId="21" fillId="5" borderId="8" xfId="1" applyNumberFormat="1" applyFont="1" applyFill="1" applyBorder="1"/>
    <xf numFmtId="166" fontId="19" fillId="2" borderId="0" xfId="0" applyNumberFormat="1" applyFont="1" applyFill="1"/>
    <xf numFmtId="166" fontId="20" fillId="0" borderId="10" xfId="3" applyNumberFormat="1" applyFont="1" applyFill="1" applyBorder="1" applyAlignment="1">
      <alignment horizontal="center" vertical="center" wrapText="1"/>
    </xf>
    <xf numFmtId="166" fontId="21" fillId="0" borderId="11" xfId="0" applyNumberFormat="1" applyFont="1" applyFill="1" applyBorder="1" applyAlignment="1">
      <alignment horizontal="right" vertical="center"/>
    </xf>
    <xf numFmtId="166" fontId="21" fillId="0" borderId="9" xfId="1" applyNumberFormat="1" applyFont="1" applyFill="1" applyBorder="1"/>
    <xf numFmtId="166" fontId="21" fillId="0" borderId="11" xfId="1" applyNumberFormat="1" applyFont="1" applyFill="1" applyBorder="1"/>
    <xf numFmtId="166" fontId="21" fillId="5" borderId="9" xfId="1" applyNumberFormat="1" applyFont="1" applyFill="1" applyBorder="1"/>
    <xf numFmtId="3" fontId="19" fillId="2" borderId="0" xfId="0" applyNumberFormat="1" applyFont="1" applyFill="1"/>
    <xf numFmtId="0" fontId="19" fillId="6" borderId="0" xfId="0" applyFont="1" applyFill="1"/>
    <xf numFmtId="0" fontId="19" fillId="2" borderId="0" xfId="0" applyFont="1" applyFill="1" applyBorder="1"/>
    <xf numFmtId="0" fontId="19" fillId="0" borderId="0" xfId="0" applyFont="1" applyFill="1" applyBorder="1"/>
    <xf numFmtId="166" fontId="23" fillId="2" borderId="0" xfId="1" applyNumberFormat="1" applyFont="1" applyFill="1" applyBorder="1"/>
    <xf numFmtId="165" fontId="18" fillId="2" borderId="0" xfId="1" applyNumberFormat="1" applyFont="1" applyFill="1" applyBorder="1"/>
    <xf numFmtId="166" fontId="20" fillId="0" borderId="10" xfId="3" applyNumberFormat="1" applyFont="1" applyFill="1" applyBorder="1" applyAlignment="1">
      <alignment vertical="center" wrapText="1"/>
    </xf>
    <xf numFmtId="166" fontId="20" fillId="0" borderId="14" xfId="3" applyNumberFormat="1" applyFont="1" applyFill="1" applyBorder="1" applyAlignment="1">
      <alignment vertical="center" wrapText="1"/>
    </xf>
    <xf numFmtId="166" fontId="20" fillId="0" borderId="6" xfId="3" applyNumberFormat="1" applyFont="1" applyFill="1" applyBorder="1" applyAlignment="1">
      <alignment vertical="center" wrapText="1"/>
    </xf>
    <xf numFmtId="166" fontId="20" fillId="0" borderId="15" xfId="3" applyNumberFormat="1" applyFont="1" applyFill="1" applyBorder="1" applyAlignment="1">
      <alignment vertical="center" wrapText="1"/>
    </xf>
    <xf numFmtId="166" fontId="21" fillId="0" borderId="9" xfId="0" applyNumberFormat="1" applyFont="1" applyFill="1" applyBorder="1" applyAlignment="1">
      <alignment horizontal="right" vertical="center"/>
    </xf>
    <xf numFmtId="0" fontId="20" fillId="0" borderId="0" xfId="0" applyFont="1" applyFill="1" applyBorder="1"/>
    <xf numFmtId="0" fontId="19" fillId="7" borderId="0" xfId="0" applyFont="1" applyFill="1" applyBorder="1"/>
    <xf numFmtId="3" fontId="24" fillId="3" borderId="3" xfId="3" applyNumberFormat="1" applyFont="1" applyFill="1" applyBorder="1" applyAlignment="1">
      <alignment horizontal="left" vertical="center" wrapText="1"/>
    </xf>
    <xf numFmtId="0" fontId="21" fillId="4" borderId="1" xfId="3" applyFont="1" applyFill="1" applyBorder="1" applyAlignment="1">
      <alignment horizontal="center" vertical="center" wrapText="1"/>
    </xf>
    <xf numFmtId="166" fontId="21" fillId="3" borderId="16" xfId="0" applyNumberFormat="1" applyFont="1" applyFill="1" applyBorder="1" applyAlignment="1">
      <alignment horizontal="right" vertical="center"/>
    </xf>
    <xf numFmtId="166" fontId="21" fillId="3" borderId="3" xfId="0" applyNumberFormat="1" applyFont="1" applyFill="1" applyBorder="1" applyAlignment="1">
      <alignment horizontal="right" vertical="center"/>
    </xf>
    <xf numFmtId="166" fontId="21" fillId="3" borderId="1" xfId="0" applyNumberFormat="1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center"/>
    </xf>
    <xf numFmtId="166" fontId="19" fillId="2" borderId="0" xfId="0" applyNumberFormat="1" applyFont="1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19" xfId="0" applyFill="1" applyBorder="1" applyAlignment="1">
      <alignment horizontal="center"/>
    </xf>
    <xf numFmtId="0" fontId="0" fillId="2" borderId="20" xfId="0" applyFill="1" applyBorder="1"/>
    <xf numFmtId="3" fontId="13" fillId="2" borderId="0" xfId="3" applyNumberFormat="1" applyFont="1" applyFill="1" applyBorder="1" applyAlignment="1">
      <alignment horizontal="left" vertical="center" wrapText="1"/>
    </xf>
    <xf numFmtId="3" fontId="13" fillId="2" borderId="0" xfId="3" applyNumberFormat="1" applyFont="1" applyFill="1" applyBorder="1" applyAlignment="1">
      <alignment horizontal="center" vertical="center" wrapText="1"/>
    </xf>
    <xf numFmtId="166" fontId="23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25" fillId="2" borderId="17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_Simulacion 3.1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D330"/>
  <sheetViews>
    <sheetView tabSelected="1" topLeftCell="B1" zoomScale="60" zoomScaleNormal="60" workbookViewId="0">
      <selection activeCell="B91" sqref="B91"/>
    </sheetView>
  </sheetViews>
  <sheetFormatPr baseColWidth="10" defaultColWidth="23.7109375" defaultRowHeight="15" x14ac:dyDescent="0.25"/>
  <cols>
    <col min="1" max="1" width="0" style="6" hidden="1" customWidth="1"/>
    <col min="2" max="2" width="64" style="33" bestFit="1" customWidth="1"/>
    <col min="3" max="3" width="23.7109375" style="33"/>
    <col min="4" max="4" width="26.140625" style="81" customWidth="1"/>
    <col min="5" max="5" width="35.28515625" style="33" bestFit="1" customWidth="1"/>
    <col min="6" max="8" width="23.7109375" style="33" hidden="1" customWidth="1"/>
    <col min="9" max="9" width="24.85546875" style="33" hidden="1" customWidth="1"/>
    <col min="10" max="10" width="23.7109375" style="33" hidden="1" customWidth="1"/>
    <col min="11" max="13" width="23.7109375" style="33" customWidth="1"/>
    <col min="14" max="17" width="23.7109375" style="33" hidden="1" customWidth="1"/>
    <col min="18" max="18" width="27.42578125" style="33" bestFit="1" customWidth="1"/>
    <col min="19" max="19" width="23.7109375" style="33"/>
    <col min="20" max="134" width="23.7109375" style="6"/>
    <col min="135" max="16384" width="23.7109375" style="33"/>
  </cols>
  <sheetData>
    <row r="1" spans="1:134" s="6" customFormat="1" ht="27.75" customHeight="1" x14ac:dyDescent="0.3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34" s="6" customFormat="1" ht="27.75" customHeight="1" x14ac:dyDescent="0.3">
      <c r="A2" s="1"/>
      <c r="B2" s="2" t="s">
        <v>1</v>
      </c>
      <c r="C2" s="3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34" s="6" customFormat="1" ht="27.75" customHeight="1" x14ac:dyDescent="0.3">
      <c r="A3" s="1"/>
      <c r="B3" s="2" t="s">
        <v>2</v>
      </c>
      <c r="C3" s="3"/>
      <c r="D3" s="4"/>
      <c r="E3" s="5"/>
      <c r="F3" s="1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34" s="6" customFormat="1" ht="27.75" customHeight="1" x14ac:dyDescent="0.3">
      <c r="A4" s="1"/>
      <c r="B4" s="7" t="s">
        <v>3</v>
      </c>
      <c r="C4" s="8"/>
      <c r="D4" s="9"/>
      <c r="E4" s="9"/>
      <c r="F4" s="9"/>
      <c r="G4" s="9"/>
      <c r="H4" s="9"/>
      <c r="I4" s="9"/>
      <c r="J4" s="9"/>
      <c r="K4" s="9"/>
      <c r="Q4" s="5"/>
      <c r="R4" s="5"/>
      <c r="S4" s="5"/>
    </row>
    <row r="5" spans="1:134" s="6" customFormat="1" ht="27.75" customHeight="1" x14ac:dyDescent="0.3">
      <c r="A5" s="1"/>
      <c r="B5" s="10" t="s">
        <v>4</v>
      </c>
      <c r="C5" s="11"/>
      <c r="D5" s="1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34" s="6" customFormat="1" ht="51" customHeight="1" x14ac:dyDescent="0.45">
      <c r="A6" s="1"/>
      <c r="B6" s="10"/>
      <c r="C6" s="11"/>
      <c r="D6" s="82" t="s">
        <v>5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pans="1:134" s="6" customFormat="1" ht="27.75" hidden="1" customHeight="1" x14ac:dyDescent="0.3">
      <c r="A7" s="1"/>
      <c r="B7" s="10"/>
      <c r="C7" s="13" t="s">
        <v>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34" s="6" customFormat="1" ht="27.75" customHeight="1" x14ac:dyDescent="0.4">
      <c r="A8" s="1"/>
      <c r="B8" s="14" t="s">
        <v>7</v>
      </c>
      <c r="C8" s="15"/>
      <c r="D8" s="16"/>
      <c r="E8" s="17"/>
      <c r="F8" s="18"/>
      <c r="G8" s="5"/>
      <c r="H8" s="5"/>
      <c r="K8" s="5"/>
      <c r="L8" s="5"/>
      <c r="M8" s="5"/>
      <c r="N8" s="5"/>
      <c r="O8" s="5"/>
      <c r="P8" s="5"/>
      <c r="Q8" s="5"/>
      <c r="R8" s="5"/>
      <c r="S8" s="5"/>
    </row>
    <row r="9" spans="1:134" s="6" customFormat="1" ht="27.75" customHeight="1" x14ac:dyDescent="0.45">
      <c r="A9" s="1"/>
      <c r="B9" s="14" t="s">
        <v>8</v>
      </c>
      <c r="C9" s="15"/>
      <c r="D9" s="19"/>
      <c r="E9" s="20"/>
      <c r="F9" s="5"/>
      <c r="G9" s="5"/>
      <c r="H9" s="5"/>
      <c r="I9" s="5"/>
      <c r="J9" s="5"/>
      <c r="K9" s="5"/>
      <c r="L9" s="21"/>
      <c r="M9" s="5"/>
      <c r="N9" s="5"/>
      <c r="O9" s="5"/>
      <c r="P9" s="5"/>
      <c r="Q9" s="5"/>
      <c r="R9" s="5"/>
      <c r="S9" s="5"/>
    </row>
    <row r="10" spans="1:134" s="6" customFormat="1" ht="21.75" hidden="1" customHeight="1" x14ac:dyDescent="0.45">
      <c r="A10" s="1"/>
      <c r="B10" s="15" t="s">
        <v>9</v>
      </c>
      <c r="C10" s="15"/>
      <c r="D10" s="22"/>
      <c r="E10" s="23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34" s="6" customFormat="1" ht="21.75" hidden="1" customHeight="1" x14ac:dyDescent="0.3">
      <c r="A11" s="1"/>
      <c r="B11" s="24"/>
      <c r="C11" s="24"/>
      <c r="D11" s="5"/>
      <c r="E11" s="25" t="s">
        <v>10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34" s="6" customFormat="1" ht="15" customHeight="1" thickBot="1" x14ac:dyDescent="0.3">
      <c r="A12" s="26"/>
      <c r="B12" s="1"/>
      <c r="C12" s="1"/>
      <c r="D12" s="2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34" ht="57" customHeight="1" thickBot="1" x14ac:dyDescent="0.3">
      <c r="A13" s="26"/>
      <c r="B13" s="29"/>
      <c r="C13" s="30" t="s">
        <v>11</v>
      </c>
      <c r="D13" s="31" t="s">
        <v>12</v>
      </c>
      <c r="E13" s="32" t="s">
        <v>13</v>
      </c>
      <c r="F13" s="30" t="s">
        <v>14</v>
      </c>
      <c r="G13" s="30" t="s">
        <v>15</v>
      </c>
      <c r="H13" s="30" t="s">
        <v>16</v>
      </c>
      <c r="I13" s="30" t="s">
        <v>17</v>
      </c>
      <c r="J13" s="30" t="s">
        <v>18</v>
      </c>
      <c r="K13" s="30" t="s">
        <v>19</v>
      </c>
      <c r="L13" s="30" t="s">
        <v>20</v>
      </c>
      <c r="M13" s="30" t="s">
        <v>21</v>
      </c>
      <c r="N13" s="30" t="s">
        <v>22</v>
      </c>
      <c r="O13" s="30" t="s">
        <v>23</v>
      </c>
      <c r="P13" s="30" t="s">
        <v>24</v>
      </c>
      <c r="Q13" s="30" t="s">
        <v>25</v>
      </c>
      <c r="R13" s="30" t="s">
        <v>26</v>
      </c>
      <c r="S13" s="30" t="s">
        <v>27</v>
      </c>
    </row>
    <row r="14" spans="1:134" s="39" customFormat="1" ht="30" customHeight="1" thickBot="1" x14ac:dyDescent="0.3">
      <c r="A14" s="34"/>
      <c r="B14" s="35" t="s">
        <v>28</v>
      </c>
      <c r="C14" s="36"/>
      <c r="D14" s="37" t="s">
        <v>29</v>
      </c>
      <c r="E14" s="37" t="s">
        <v>29</v>
      </c>
      <c r="F14" s="37" t="s">
        <v>30</v>
      </c>
      <c r="G14" s="37" t="s">
        <v>30</v>
      </c>
      <c r="H14" s="37" t="s">
        <v>30</v>
      </c>
      <c r="I14" s="37" t="s">
        <v>30</v>
      </c>
      <c r="J14" s="37" t="s">
        <v>30</v>
      </c>
      <c r="K14" s="37" t="s">
        <v>30</v>
      </c>
      <c r="L14" s="37" t="s">
        <v>30</v>
      </c>
      <c r="M14" s="37" t="s">
        <v>30</v>
      </c>
      <c r="N14" s="37" t="s">
        <v>30</v>
      </c>
      <c r="O14" s="37" t="s">
        <v>30</v>
      </c>
      <c r="P14" s="37" t="s">
        <v>30</v>
      </c>
      <c r="Q14" s="37" t="s">
        <v>30</v>
      </c>
      <c r="R14" s="37" t="s">
        <v>31</v>
      </c>
      <c r="S14" s="38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</row>
    <row r="15" spans="1:134" s="39" customFormat="1" ht="18.75" thickBot="1" x14ac:dyDescent="0.3">
      <c r="A15" s="40"/>
      <c r="B15" s="30" t="s">
        <v>32</v>
      </c>
      <c r="C15" s="41" t="s">
        <v>33</v>
      </c>
      <c r="D15" s="42">
        <f>+F15*12</f>
        <v>1486519548</v>
      </c>
      <c r="E15" s="43">
        <f>+R15</f>
        <v>991013032</v>
      </c>
      <c r="F15" s="44">
        <v>123876629</v>
      </c>
      <c r="G15" s="44">
        <v>123876629</v>
      </c>
      <c r="H15" s="44">
        <v>123876629</v>
      </c>
      <c r="I15" s="45">
        <v>123876629</v>
      </c>
      <c r="J15" s="44">
        <v>123876629</v>
      </c>
      <c r="K15" s="44">
        <v>123876629</v>
      </c>
      <c r="L15" s="44">
        <v>123876629</v>
      </c>
      <c r="M15" s="44">
        <v>123876629</v>
      </c>
      <c r="N15" s="44"/>
      <c r="O15" s="44"/>
      <c r="P15" s="44"/>
      <c r="Q15" s="44"/>
      <c r="R15" s="46">
        <f t="shared" ref="R15:R53" si="0">SUM(F15:Q15)</f>
        <v>991013032</v>
      </c>
      <c r="S15" s="46">
        <f>+E15-R15</f>
        <v>0</v>
      </c>
      <c r="T15" s="27"/>
      <c r="U15" s="4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</row>
    <row r="16" spans="1:134" s="39" customFormat="1" ht="18.75" thickBot="1" x14ac:dyDescent="0.3">
      <c r="A16" s="40"/>
      <c r="B16" s="30" t="s">
        <v>34</v>
      </c>
      <c r="C16" s="41" t="s">
        <v>33</v>
      </c>
      <c r="D16" s="48">
        <f>+F16*12</f>
        <v>52068696</v>
      </c>
      <c r="E16" s="49">
        <f t="shared" ref="E16:E20" si="1">+R16</f>
        <v>34712464</v>
      </c>
      <c r="F16" s="50">
        <v>4339058</v>
      </c>
      <c r="G16" s="50">
        <v>4339058</v>
      </c>
      <c r="H16" s="50">
        <v>4339058</v>
      </c>
      <c r="I16" s="51">
        <v>4339058</v>
      </c>
      <c r="J16" s="50">
        <v>4339058</v>
      </c>
      <c r="K16" s="50">
        <v>4339058</v>
      </c>
      <c r="L16" s="50">
        <v>4339058</v>
      </c>
      <c r="M16" s="50">
        <v>4339058</v>
      </c>
      <c r="N16" s="50"/>
      <c r="O16" s="50"/>
      <c r="P16" s="50"/>
      <c r="Q16" s="50"/>
      <c r="R16" s="52">
        <f t="shared" si="0"/>
        <v>34712464</v>
      </c>
      <c r="S16" s="46">
        <f t="shared" ref="S16:S54" si="2">+E16-R16</f>
        <v>0</v>
      </c>
      <c r="T16" s="27"/>
      <c r="U16" s="4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</row>
    <row r="17" spans="1:134" s="39" customFormat="1" ht="18.75" thickBot="1" x14ac:dyDescent="0.3">
      <c r="A17" s="40"/>
      <c r="B17" s="30" t="s">
        <v>35</v>
      </c>
      <c r="C17" s="41" t="s">
        <v>33</v>
      </c>
      <c r="D17" s="48">
        <f>+F17*12</f>
        <v>7204224</v>
      </c>
      <c r="E17" s="49">
        <f t="shared" si="1"/>
        <v>4802823</v>
      </c>
      <c r="F17" s="50">
        <v>600352</v>
      </c>
      <c r="G17" s="50">
        <v>600353</v>
      </c>
      <c r="H17" s="50">
        <v>600353</v>
      </c>
      <c r="I17" s="51">
        <v>600353</v>
      </c>
      <c r="J17" s="50">
        <v>600353</v>
      </c>
      <c r="K17" s="50">
        <v>600353</v>
      </c>
      <c r="L17" s="50">
        <v>600353</v>
      </c>
      <c r="M17" s="50">
        <v>600353</v>
      </c>
      <c r="N17" s="50"/>
      <c r="O17" s="50"/>
      <c r="P17" s="50"/>
      <c r="Q17" s="50"/>
      <c r="R17" s="52">
        <f t="shared" si="0"/>
        <v>4802823</v>
      </c>
      <c r="S17" s="46">
        <f t="shared" si="2"/>
        <v>0</v>
      </c>
      <c r="T17" s="27"/>
      <c r="U17" s="4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</row>
    <row r="18" spans="1:134" s="39" customFormat="1" ht="18.75" thickBot="1" x14ac:dyDescent="0.3">
      <c r="A18" s="40"/>
      <c r="B18" s="30" t="s">
        <v>36</v>
      </c>
      <c r="C18" s="41"/>
      <c r="D18" s="48"/>
      <c r="E18" s="49">
        <f>+F18</f>
        <v>1160102</v>
      </c>
      <c r="F18" s="50">
        <v>1160102</v>
      </c>
      <c r="G18" s="50"/>
      <c r="H18" s="50"/>
      <c r="I18" s="51"/>
      <c r="J18" s="50"/>
      <c r="K18" s="50"/>
      <c r="L18" s="50"/>
      <c r="M18" s="50"/>
      <c r="N18" s="50"/>
      <c r="O18" s="50"/>
      <c r="P18" s="50"/>
      <c r="Q18" s="50"/>
      <c r="R18" s="52">
        <f>SUM(F18:J18)</f>
        <v>1160102</v>
      </c>
      <c r="S18" s="46"/>
      <c r="T18" s="27"/>
      <c r="U18" s="4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</row>
    <row r="19" spans="1:134" s="39" customFormat="1" ht="18.75" thickBot="1" x14ac:dyDescent="0.3">
      <c r="A19" s="40"/>
      <c r="B19" s="30" t="s">
        <v>37</v>
      </c>
      <c r="C19" s="41" t="s">
        <v>33</v>
      </c>
      <c r="D19" s="48"/>
      <c r="E19" s="49">
        <f t="shared" si="1"/>
        <v>3773822</v>
      </c>
      <c r="F19" s="50">
        <v>474792</v>
      </c>
      <c r="G19" s="50">
        <v>474793</v>
      </c>
      <c r="H19" s="50">
        <v>474793</v>
      </c>
      <c r="I19" s="51">
        <v>474793</v>
      </c>
      <c r="J19" s="50">
        <v>474793</v>
      </c>
      <c r="K19" s="50">
        <v>474793</v>
      </c>
      <c r="L19" s="50">
        <v>454661</v>
      </c>
      <c r="M19" s="50">
        <v>470404</v>
      </c>
      <c r="N19" s="50"/>
      <c r="O19" s="50"/>
      <c r="P19" s="50"/>
      <c r="Q19" s="50"/>
      <c r="R19" s="52">
        <f t="shared" si="0"/>
        <v>3773822</v>
      </c>
      <c r="S19" s="46">
        <f t="shared" si="2"/>
        <v>0</v>
      </c>
      <c r="T19" s="27"/>
      <c r="U19" s="4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</row>
    <row r="20" spans="1:134" s="39" customFormat="1" ht="18.75" thickBot="1" x14ac:dyDescent="0.3">
      <c r="A20" s="40"/>
      <c r="B20" s="30" t="s">
        <v>38</v>
      </c>
      <c r="C20" s="41" t="s">
        <v>33</v>
      </c>
      <c r="D20" s="48">
        <f>+F20*12</f>
        <v>5590116</v>
      </c>
      <c r="E20" s="49">
        <f t="shared" si="1"/>
        <v>3726744</v>
      </c>
      <c r="F20" s="50">
        <v>465843</v>
      </c>
      <c r="G20" s="50">
        <v>465843</v>
      </c>
      <c r="H20" s="50">
        <v>465843</v>
      </c>
      <c r="I20" s="51">
        <v>465843</v>
      </c>
      <c r="J20" s="50">
        <v>465843</v>
      </c>
      <c r="K20" s="50">
        <v>465843</v>
      </c>
      <c r="L20" s="50">
        <v>465843</v>
      </c>
      <c r="M20" s="50">
        <v>465843</v>
      </c>
      <c r="N20" s="50"/>
      <c r="O20" s="50"/>
      <c r="P20" s="50"/>
      <c r="Q20" s="50"/>
      <c r="R20" s="52">
        <f t="shared" si="0"/>
        <v>3726744</v>
      </c>
      <c r="S20" s="46">
        <f t="shared" si="2"/>
        <v>0</v>
      </c>
      <c r="T20" s="27"/>
      <c r="U20" s="4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</row>
    <row r="21" spans="1:134" s="39" customFormat="1" ht="18.75" thickBot="1" x14ac:dyDescent="0.3">
      <c r="A21" s="40"/>
      <c r="B21" s="30" t="s">
        <v>39</v>
      </c>
      <c r="C21" s="41" t="s">
        <v>40</v>
      </c>
      <c r="D21" s="48">
        <f>73554653+73554653</f>
        <v>147109306</v>
      </c>
      <c r="E21" s="49">
        <f>36777327+I21+12259109+12259109+12259109+12259109</f>
        <v>98072871</v>
      </c>
      <c r="F21" s="50"/>
      <c r="G21" s="50"/>
      <c r="H21" s="50">
        <v>36777326</v>
      </c>
      <c r="I21" s="51">
        <v>12259108</v>
      </c>
      <c r="J21" s="50"/>
      <c r="K21" s="50"/>
      <c r="L21" s="50">
        <v>12259109</v>
      </c>
      <c r="M21" s="50">
        <v>24518218</v>
      </c>
      <c r="N21" s="50"/>
      <c r="O21" s="50"/>
      <c r="P21" s="50"/>
      <c r="Q21" s="50"/>
      <c r="R21" s="52">
        <f>SUM(F21:Q21)</f>
        <v>85813761</v>
      </c>
      <c r="S21" s="46">
        <f>+E21-R21</f>
        <v>12259110</v>
      </c>
      <c r="T21" s="27"/>
      <c r="U21" s="4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</row>
    <row r="22" spans="1:134" s="39" customFormat="1" ht="18.75" thickBot="1" x14ac:dyDescent="0.3">
      <c r="A22" s="40"/>
      <c r="B22" s="30" t="s">
        <v>41</v>
      </c>
      <c r="C22" s="41">
        <v>787</v>
      </c>
      <c r="D22" s="48">
        <v>14044152</v>
      </c>
      <c r="E22" s="49">
        <f>+I22</f>
        <v>7022076</v>
      </c>
      <c r="F22" s="50"/>
      <c r="G22" s="50"/>
      <c r="H22" s="50"/>
      <c r="I22" s="51">
        <v>7022076</v>
      </c>
      <c r="J22" s="50"/>
      <c r="K22" s="50"/>
      <c r="L22" s="50"/>
      <c r="M22" s="50"/>
      <c r="N22" s="50"/>
      <c r="O22" s="50"/>
      <c r="P22" s="50"/>
      <c r="Q22" s="50"/>
      <c r="R22" s="52">
        <f t="shared" si="0"/>
        <v>7022076</v>
      </c>
      <c r="S22" s="46">
        <f t="shared" si="2"/>
        <v>0</v>
      </c>
      <c r="T22" s="53"/>
      <c r="U22" s="4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</row>
    <row r="23" spans="1:134" s="39" customFormat="1" ht="18.75" thickBot="1" x14ac:dyDescent="0.3">
      <c r="A23" s="40"/>
      <c r="B23" s="30" t="s">
        <v>42</v>
      </c>
      <c r="C23" s="41" t="s">
        <v>33</v>
      </c>
      <c r="D23" s="48"/>
      <c r="E23" s="49">
        <f>SUM(F23:Q23)</f>
        <v>-588256</v>
      </c>
      <c r="F23" s="50">
        <v>-73532</v>
      </c>
      <c r="G23" s="50">
        <v>-73532</v>
      </c>
      <c r="H23" s="50">
        <v>-73532</v>
      </c>
      <c r="I23" s="51">
        <v>-73532</v>
      </c>
      <c r="J23" s="50">
        <v>-73532</v>
      </c>
      <c r="K23" s="50">
        <v>-73532</v>
      </c>
      <c r="L23" s="50">
        <v>-73532</v>
      </c>
      <c r="M23" s="50">
        <v>-73532</v>
      </c>
      <c r="N23" s="50"/>
      <c r="O23" s="50"/>
      <c r="P23" s="50"/>
      <c r="Q23" s="50"/>
      <c r="R23" s="52">
        <f t="shared" si="0"/>
        <v>-588256</v>
      </c>
      <c r="S23" s="46">
        <f t="shared" si="2"/>
        <v>0</v>
      </c>
      <c r="T23" s="27"/>
      <c r="U23" s="4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</row>
    <row r="24" spans="1:134" s="54" customFormat="1" ht="18.75" thickBot="1" x14ac:dyDescent="0.3">
      <c r="A24" s="40"/>
      <c r="B24" s="30" t="s">
        <v>43</v>
      </c>
      <c r="C24" s="41">
        <v>4884</v>
      </c>
      <c r="D24" s="48">
        <v>29106794</v>
      </c>
      <c r="E24" s="49"/>
      <c r="F24" s="50"/>
      <c r="G24" s="50"/>
      <c r="H24" s="50"/>
      <c r="I24" s="51"/>
      <c r="J24" s="50"/>
      <c r="K24" s="50"/>
      <c r="L24" s="50"/>
      <c r="M24" s="50"/>
      <c r="N24" s="50"/>
      <c r="O24" s="50"/>
      <c r="P24" s="50"/>
      <c r="Q24" s="50"/>
      <c r="R24" s="52">
        <f t="shared" si="0"/>
        <v>0</v>
      </c>
      <c r="S24" s="46">
        <f t="shared" si="2"/>
        <v>0</v>
      </c>
      <c r="T24" s="27"/>
      <c r="U24" s="4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</row>
    <row r="25" spans="1:134" s="56" customFormat="1" ht="18.75" thickBot="1" x14ac:dyDescent="0.3">
      <c r="A25" s="40"/>
      <c r="B25" s="30" t="s">
        <v>44</v>
      </c>
      <c r="C25" s="41">
        <v>895</v>
      </c>
      <c r="D25" s="48">
        <v>22188933</v>
      </c>
      <c r="E25" s="49">
        <v>22188933</v>
      </c>
      <c r="F25" s="50"/>
      <c r="G25" s="50"/>
      <c r="H25" s="50">
        <v>7396311</v>
      </c>
      <c r="I25" s="51">
        <f>7396311+7396311</f>
        <v>14792622</v>
      </c>
      <c r="J25" s="50"/>
      <c r="K25" s="50"/>
      <c r="L25" s="50"/>
      <c r="M25" s="50"/>
      <c r="N25" s="50"/>
      <c r="O25" s="50"/>
      <c r="P25" s="50"/>
      <c r="Q25" s="50"/>
      <c r="R25" s="52">
        <f>+SUM(F25:Q25)</f>
        <v>22188933</v>
      </c>
      <c r="S25" s="46">
        <f t="shared" si="2"/>
        <v>0</v>
      </c>
      <c r="T25" s="57"/>
      <c r="U25" s="4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8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</row>
    <row r="26" spans="1:134" s="56" customFormat="1" ht="18.75" thickBot="1" x14ac:dyDescent="0.3">
      <c r="A26" s="40"/>
      <c r="B26" s="30" t="s">
        <v>45</v>
      </c>
      <c r="C26" s="41">
        <v>2485</v>
      </c>
      <c r="D26" s="59">
        <v>1505280</v>
      </c>
      <c r="E26" s="49">
        <f>+I26</f>
        <v>1053696</v>
      </c>
      <c r="F26" s="50"/>
      <c r="G26" s="50"/>
      <c r="H26" s="50"/>
      <c r="I26" s="51">
        <f>+D26*0.7</f>
        <v>1053696</v>
      </c>
      <c r="J26" s="50"/>
      <c r="K26" s="50"/>
      <c r="L26" s="50"/>
      <c r="M26" s="50"/>
      <c r="N26" s="50"/>
      <c r="O26" s="50"/>
      <c r="P26" s="50"/>
      <c r="Q26" s="50"/>
      <c r="R26" s="52">
        <f t="shared" si="0"/>
        <v>1053696</v>
      </c>
      <c r="S26" s="46">
        <f t="shared" si="2"/>
        <v>0</v>
      </c>
      <c r="T26" s="57"/>
      <c r="U26" s="4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8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</row>
    <row r="27" spans="1:134" s="56" customFormat="1" ht="18.75" thickBot="1" x14ac:dyDescent="0.3">
      <c r="A27" s="40"/>
      <c r="B27" s="30" t="s">
        <v>46</v>
      </c>
      <c r="C27" s="41">
        <v>2485</v>
      </c>
      <c r="D27" s="59">
        <v>10592725</v>
      </c>
      <c r="E27" s="49">
        <f>+I27</f>
        <v>7414907.4999999991</v>
      </c>
      <c r="F27" s="50"/>
      <c r="G27" s="50"/>
      <c r="H27" s="50"/>
      <c r="I27" s="51">
        <f>+D27*0.7</f>
        <v>7414907.4999999991</v>
      </c>
      <c r="J27" s="50"/>
      <c r="K27" s="50"/>
      <c r="L27" s="50"/>
      <c r="M27" s="50"/>
      <c r="N27" s="50"/>
      <c r="O27" s="50"/>
      <c r="P27" s="50"/>
      <c r="Q27" s="50"/>
      <c r="R27" s="52">
        <f t="shared" si="0"/>
        <v>7414907.4999999991</v>
      </c>
      <c r="S27" s="46">
        <f t="shared" si="2"/>
        <v>0</v>
      </c>
      <c r="T27" s="57"/>
      <c r="U27" s="4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8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</row>
    <row r="28" spans="1:134" s="56" customFormat="1" ht="18.75" thickBot="1" x14ac:dyDescent="0.3">
      <c r="A28" s="40"/>
      <c r="B28" s="30" t="s">
        <v>47</v>
      </c>
      <c r="C28" s="41">
        <v>2060</v>
      </c>
      <c r="D28" s="48">
        <v>13798889</v>
      </c>
      <c r="E28" s="49">
        <f>+K28+1242942</f>
        <v>7584178</v>
      </c>
      <c r="F28" s="50"/>
      <c r="G28" s="50"/>
      <c r="H28" s="50"/>
      <c r="I28" s="51"/>
      <c r="J28" s="50"/>
      <c r="K28" s="50">
        <v>6341236</v>
      </c>
      <c r="L28" s="50"/>
      <c r="M28" s="50">
        <v>1242942</v>
      </c>
      <c r="N28" s="50"/>
      <c r="O28" s="50"/>
      <c r="P28" s="50"/>
      <c r="Q28" s="50"/>
      <c r="R28" s="52">
        <f t="shared" si="0"/>
        <v>7584178</v>
      </c>
      <c r="S28" s="46">
        <f t="shared" si="2"/>
        <v>0</v>
      </c>
      <c r="T28" s="57"/>
      <c r="U28" s="4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</row>
    <row r="29" spans="1:134" s="56" customFormat="1" ht="36.75" thickBot="1" x14ac:dyDescent="0.3">
      <c r="A29" s="40"/>
      <c r="B29" s="30" t="s">
        <v>48</v>
      </c>
      <c r="C29" s="41">
        <v>4053</v>
      </c>
      <c r="D29" s="48">
        <v>1262040</v>
      </c>
      <c r="E29" s="49"/>
      <c r="F29" s="50"/>
      <c r="G29" s="50"/>
      <c r="H29" s="50"/>
      <c r="I29" s="51"/>
      <c r="J29" s="50"/>
      <c r="K29" s="50"/>
      <c r="L29" s="50"/>
      <c r="M29" s="50"/>
      <c r="N29" s="50"/>
      <c r="O29" s="50"/>
      <c r="P29" s="50"/>
      <c r="Q29" s="50"/>
      <c r="R29" s="52">
        <f t="shared" si="0"/>
        <v>0</v>
      </c>
      <c r="S29" s="46">
        <f t="shared" si="2"/>
        <v>0</v>
      </c>
      <c r="T29" s="57"/>
      <c r="U29" s="4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</row>
    <row r="30" spans="1:134" s="56" customFormat="1" ht="18.75" thickBot="1" x14ac:dyDescent="0.3">
      <c r="A30" s="40"/>
      <c r="B30" s="30" t="s">
        <v>49</v>
      </c>
      <c r="C30" s="41">
        <v>944</v>
      </c>
      <c r="D30" s="61">
        <v>216099</v>
      </c>
      <c r="E30" s="49">
        <v>151269.29999999999</v>
      </c>
      <c r="F30" s="50"/>
      <c r="G30" s="50"/>
      <c r="H30" s="50">
        <f>+D30*0.7</f>
        <v>151269.29999999999</v>
      </c>
      <c r="I30" s="51"/>
      <c r="J30" s="50"/>
      <c r="K30" s="50"/>
      <c r="L30" s="50"/>
      <c r="M30" s="50"/>
      <c r="N30" s="50"/>
      <c r="O30" s="50"/>
      <c r="P30" s="50"/>
      <c r="Q30" s="50"/>
      <c r="R30" s="52">
        <f t="shared" si="0"/>
        <v>151269.29999999999</v>
      </c>
      <c r="S30" s="46">
        <f t="shared" si="2"/>
        <v>0</v>
      </c>
      <c r="T30" s="57"/>
      <c r="U30" s="4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</row>
    <row r="31" spans="1:134" s="56" customFormat="1" ht="18.75" thickBot="1" x14ac:dyDescent="0.3">
      <c r="A31" s="40"/>
      <c r="B31" s="30" t="s">
        <v>50</v>
      </c>
      <c r="C31" s="41">
        <v>944</v>
      </c>
      <c r="D31" s="48">
        <v>6112260</v>
      </c>
      <c r="E31" s="49">
        <f>+H31</f>
        <v>4278582</v>
      </c>
      <c r="F31" s="50"/>
      <c r="G31" s="50"/>
      <c r="H31" s="50">
        <f>+D31*0.7</f>
        <v>4278582</v>
      </c>
      <c r="I31" s="51"/>
      <c r="J31" s="50"/>
      <c r="K31" s="50"/>
      <c r="L31" s="50"/>
      <c r="M31" s="50"/>
      <c r="N31" s="50"/>
      <c r="O31" s="50"/>
      <c r="P31" s="50"/>
      <c r="Q31" s="50"/>
      <c r="R31" s="52">
        <f t="shared" si="0"/>
        <v>4278582</v>
      </c>
      <c r="S31" s="46">
        <f t="shared" si="2"/>
        <v>0</v>
      </c>
      <c r="T31" s="57"/>
      <c r="U31" s="4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</row>
    <row r="32" spans="1:134" s="56" customFormat="1" ht="18.75" hidden="1" thickBot="1" x14ac:dyDescent="0.3">
      <c r="A32" s="40"/>
      <c r="B32" s="30" t="s">
        <v>51</v>
      </c>
      <c r="C32" s="41"/>
      <c r="D32" s="59"/>
      <c r="E32" s="49"/>
      <c r="F32" s="50"/>
      <c r="G32" s="50"/>
      <c r="H32" s="50"/>
      <c r="I32" s="51"/>
      <c r="J32" s="50"/>
      <c r="K32" s="50"/>
      <c r="L32" s="50"/>
      <c r="M32" s="50"/>
      <c r="N32" s="50"/>
      <c r="O32" s="50"/>
      <c r="P32" s="50"/>
      <c r="Q32" s="50"/>
      <c r="R32" s="52">
        <f t="shared" si="0"/>
        <v>0</v>
      </c>
      <c r="S32" s="46">
        <f t="shared" si="2"/>
        <v>0</v>
      </c>
      <c r="T32" s="57"/>
      <c r="U32" s="4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8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</row>
    <row r="33" spans="1:134" s="56" customFormat="1" ht="18.75" hidden="1" thickBot="1" x14ac:dyDescent="0.3">
      <c r="A33" s="40"/>
      <c r="B33" s="30" t="s">
        <v>52</v>
      </c>
      <c r="C33" s="41"/>
      <c r="D33" s="60"/>
      <c r="E33" s="49"/>
      <c r="F33" s="50"/>
      <c r="G33" s="50"/>
      <c r="H33" s="50"/>
      <c r="I33" s="51"/>
      <c r="J33" s="50"/>
      <c r="K33" s="50"/>
      <c r="L33" s="50"/>
      <c r="M33" s="50"/>
      <c r="N33" s="50"/>
      <c r="O33" s="50"/>
      <c r="P33" s="50"/>
      <c r="Q33" s="50"/>
      <c r="R33" s="52">
        <f t="shared" si="0"/>
        <v>0</v>
      </c>
      <c r="S33" s="46">
        <f t="shared" si="2"/>
        <v>0</v>
      </c>
      <c r="T33" s="57"/>
      <c r="U33" s="4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8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</row>
    <row r="34" spans="1:134" s="56" customFormat="1" ht="18.75" hidden="1" thickBot="1" x14ac:dyDescent="0.3">
      <c r="A34" s="40"/>
      <c r="B34" s="30" t="s">
        <v>53</v>
      </c>
      <c r="C34" s="41"/>
      <c r="D34" s="60"/>
      <c r="E34" s="49"/>
      <c r="F34" s="50"/>
      <c r="G34" s="50"/>
      <c r="H34" s="50"/>
      <c r="I34" s="51"/>
      <c r="J34" s="50"/>
      <c r="K34" s="50"/>
      <c r="L34" s="50"/>
      <c r="M34" s="50"/>
      <c r="N34" s="50"/>
      <c r="O34" s="50"/>
      <c r="P34" s="50"/>
      <c r="Q34" s="50"/>
      <c r="R34" s="52">
        <f t="shared" si="0"/>
        <v>0</v>
      </c>
      <c r="S34" s="46">
        <f t="shared" si="2"/>
        <v>0</v>
      </c>
      <c r="T34" s="57"/>
      <c r="U34" s="4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</row>
    <row r="35" spans="1:134" s="56" customFormat="1" ht="18.75" hidden="1" thickBot="1" x14ac:dyDescent="0.3">
      <c r="A35" s="40"/>
      <c r="B35" s="30" t="s">
        <v>54</v>
      </c>
      <c r="C35" s="41"/>
      <c r="D35" s="62"/>
      <c r="E35" s="49"/>
      <c r="F35" s="50"/>
      <c r="G35" s="50"/>
      <c r="H35" s="50"/>
      <c r="I35" s="51"/>
      <c r="J35" s="50"/>
      <c r="K35" s="50"/>
      <c r="L35" s="50"/>
      <c r="M35" s="50"/>
      <c r="N35" s="50"/>
      <c r="O35" s="50"/>
      <c r="P35" s="50"/>
      <c r="Q35" s="50"/>
      <c r="R35" s="52">
        <f t="shared" si="0"/>
        <v>0</v>
      </c>
      <c r="S35" s="46">
        <f t="shared" si="2"/>
        <v>0</v>
      </c>
      <c r="T35" s="57"/>
      <c r="U35" s="4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</row>
    <row r="36" spans="1:134" s="56" customFormat="1" ht="18.75" thickBot="1" x14ac:dyDescent="0.3">
      <c r="A36" s="40"/>
      <c r="B36" s="30" t="s">
        <v>55</v>
      </c>
      <c r="C36" s="41">
        <v>3148</v>
      </c>
      <c r="D36" s="62">
        <v>4223548</v>
      </c>
      <c r="E36" s="49">
        <f>+K36</f>
        <v>2956483.5999999996</v>
      </c>
      <c r="F36" s="50"/>
      <c r="G36" s="50"/>
      <c r="H36" s="50"/>
      <c r="I36" s="51"/>
      <c r="J36" s="50"/>
      <c r="K36" s="50">
        <f>+D36*0.7</f>
        <v>2956483.5999999996</v>
      </c>
      <c r="L36" s="50"/>
      <c r="M36" s="50"/>
      <c r="N36" s="50"/>
      <c r="O36" s="50"/>
      <c r="P36" s="50"/>
      <c r="Q36" s="50"/>
      <c r="R36" s="52">
        <f t="shared" si="0"/>
        <v>2956483.5999999996</v>
      </c>
      <c r="S36" s="46">
        <f t="shared" si="2"/>
        <v>0</v>
      </c>
      <c r="T36" s="57"/>
      <c r="U36" s="4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</row>
    <row r="37" spans="1:134" s="56" customFormat="1" ht="18.75" hidden="1" thickBot="1" x14ac:dyDescent="0.3">
      <c r="A37" s="40"/>
      <c r="B37" s="30" t="s">
        <v>56</v>
      </c>
      <c r="C37" s="41"/>
      <c r="D37" s="62"/>
      <c r="E37" s="49"/>
      <c r="F37" s="50"/>
      <c r="G37" s="50"/>
      <c r="H37" s="50"/>
      <c r="I37" s="51"/>
      <c r="J37" s="50"/>
      <c r="K37" s="50"/>
      <c r="L37" s="50"/>
      <c r="M37" s="50"/>
      <c r="N37" s="50"/>
      <c r="O37" s="50"/>
      <c r="P37" s="50"/>
      <c r="Q37" s="50"/>
      <c r="R37" s="52">
        <f t="shared" si="0"/>
        <v>0</v>
      </c>
      <c r="S37" s="46">
        <f t="shared" si="2"/>
        <v>0</v>
      </c>
      <c r="T37" s="57"/>
      <c r="U37" s="4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</row>
    <row r="38" spans="1:134" s="56" customFormat="1" ht="18.75" thickBot="1" x14ac:dyDescent="0.3">
      <c r="A38" s="40"/>
      <c r="B38" s="30" t="s">
        <v>57</v>
      </c>
      <c r="C38" s="41">
        <v>3148</v>
      </c>
      <c r="D38" s="62">
        <v>8637793</v>
      </c>
      <c r="E38" s="49">
        <f t="shared" ref="E38:E39" si="3">+K38</f>
        <v>6046455.0999999996</v>
      </c>
      <c r="F38" s="50"/>
      <c r="G38" s="50"/>
      <c r="H38" s="50"/>
      <c r="I38" s="51"/>
      <c r="J38" s="50"/>
      <c r="K38" s="50">
        <f>+D38*0.7</f>
        <v>6046455.0999999996</v>
      </c>
      <c r="L38" s="50"/>
      <c r="M38" s="50"/>
      <c r="N38" s="50"/>
      <c r="O38" s="50"/>
      <c r="P38" s="50"/>
      <c r="Q38" s="50"/>
      <c r="R38" s="52">
        <f t="shared" si="0"/>
        <v>6046455.0999999996</v>
      </c>
      <c r="S38" s="46">
        <f t="shared" si="2"/>
        <v>0</v>
      </c>
      <c r="T38" s="57"/>
      <c r="U38" s="4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8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</row>
    <row r="39" spans="1:134" s="56" customFormat="1" ht="18.75" thickBot="1" x14ac:dyDescent="0.3">
      <c r="A39" s="40"/>
      <c r="B39" s="30" t="s">
        <v>58</v>
      </c>
      <c r="C39" s="41">
        <v>3148</v>
      </c>
      <c r="D39" s="62">
        <v>33937230</v>
      </c>
      <c r="E39" s="49">
        <f t="shared" si="3"/>
        <v>23756061</v>
      </c>
      <c r="F39" s="50"/>
      <c r="G39" s="50"/>
      <c r="H39" s="50"/>
      <c r="I39" s="51"/>
      <c r="J39" s="50"/>
      <c r="K39" s="50">
        <f>+D39*0.7</f>
        <v>23756061</v>
      </c>
      <c r="L39" s="50"/>
      <c r="M39" s="50"/>
      <c r="N39" s="50"/>
      <c r="O39" s="50"/>
      <c r="P39" s="50"/>
      <c r="Q39" s="50"/>
      <c r="R39" s="52">
        <f t="shared" si="0"/>
        <v>23756061</v>
      </c>
      <c r="S39" s="46">
        <f t="shared" si="2"/>
        <v>0</v>
      </c>
      <c r="T39" s="57"/>
      <c r="U39" s="47"/>
      <c r="V39" s="57">
        <v>32255190</v>
      </c>
      <c r="W39" s="57">
        <v>-1040490</v>
      </c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8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</row>
    <row r="40" spans="1:134" s="56" customFormat="1" ht="18.75" thickBot="1" x14ac:dyDescent="0.3">
      <c r="A40" s="40"/>
      <c r="B40" s="30" t="s">
        <v>59</v>
      </c>
      <c r="C40" s="41">
        <v>943</v>
      </c>
      <c r="D40" s="61">
        <v>5134143</v>
      </c>
      <c r="E40" s="49">
        <v>3593900</v>
      </c>
      <c r="F40" s="50"/>
      <c r="G40" s="50"/>
      <c r="H40" s="50">
        <v>3593900</v>
      </c>
      <c r="I40" s="51"/>
      <c r="J40" s="50"/>
      <c r="K40" s="50"/>
      <c r="L40" s="50"/>
      <c r="M40" s="50"/>
      <c r="N40" s="50"/>
      <c r="O40" s="50"/>
      <c r="P40" s="50"/>
      <c r="Q40" s="50"/>
      <c r="R40" s="52">
        <f t="shared" si="0"/>
        <v>3593900</v>
      </c>
      <c r="S40" s="46">
        <f t="shared" si="2"/>
        <v>0</v>
      </c>
      <c r="T40" s="57"/>
      <c r="U40" s="4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8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</row>
    <row r="41" spans="1:134" s="56" customFormat="1" ht="18.75" hidden="1" thickBot="1" x14ac:dyDescent="0.3">
      <c r="A41" s="40"/>
      <c r="B41" s="30" t="s">
        <v>60</v>
      </c>
      <c r="C41" s="41"/>
      <c r="D41" s="59"/>
      <c r="E41" s="49"/>
      <c r="F41" s="50"/>
      <c r="G41" s="50"/>
      <c r="H41" s="50"/>
      <c r="I41" s="51"/>
      <c r="J41" s="50"/>
      <c r="K41" s="50"/>
      <c r="L41" s="50"/>
      <c r="M41" s="50"/>
      <c r="N41" s="50"/>
      <c r="O41" s="50"/>
      <c r="P41" s="50"/>
      <c r="Q41" s="50"/>
      <c r="R41" s="52">
        <f t="shared" si="0"/>
        <v>0</v>
      </c>
      <c r="S41" s="46">
        <f t="shared" si="2"/>
        <v>0</v>
      </c>
      <c r="T41" s="57"/>
      <c r="U41" s="4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8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</row>
    <row r="42" spans="1:134" s="56" customFormat="1" ht="18.75" hidden="1" thickBot="1" x14ac:dyDescent="0.3">
      <c r="A42" s="40"/>
      <c r="B42" s="30" t="s">
        <v>61</v>
      </c>
      <c r="C42" s="41"/>
      <c r="D42" s="48"/>
      <c r="E42" s="49"/>
      <c r="F42" s="50"/>
      <c r="G42" s="50"/>
      <c r="H42" s="50"/>
      <c r="I42" s="51"/>
      <c r="J42" s="50"/>
      <c r="K42" s="50"/>
      <c r="L42" s="50"/>
      <c r="M42" s="50"/>
      <c r="N42" s="50"/>
      <c r="O42" s="50"/>
      <c r="P42" s="50"/>
      <c r="Q42" s="50"/>
      <c r="R42" s="52">
        <f t="shared" si="0"/>
        <v>0</v>
      </c>
      <c r="S42" s="46">
        <f t="shared" si="2"/>
        <v>0</v>
      </c>
      <c r="T42" s="57"/>
      <c r="U42" s="4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8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</row>
    <row r="43" spans="1:134" s="56" customFormat="1" ht="18.75" thickBot="1" x14ac:dyDescent="0.3">
      <c r="A43" s="40"/>
      <c r="B43" s="30" t="s">
        <v>62</v>
      </c>
      <c r="C43" s="41">
        <v>4054</v>
      </c>
      <c r="D43" s="48">
        <v>13490892</v>
      </c>
      <c r="E43" s="49">
        <f>+K43</f>
        <v>9443624</v>
      </c>
      <c r="F43" s="50"/>
      <c r="G43" s="50"/>
      <c r="H43" s="50"/>
      <c r="I43" s="51"/>
      <c r="J43" s="50"/>
      <c r="K43" s="50">
        <v>9443624</v>
      </c>
      <c r="L43" s="50"/>
      <c r="M43" s="50"/>
      <c r="N43" s="50"/>
      <c r="O43" s="50"/>
      <c r="P43" s="50"/>
      <c r="Q43" s="50"/>
      <c r="R43" s="52">
        <f t="shared" si="0"/>
        <v>9443624</v>
      </c>
      <c r="S43" s="46">
        <f t="shared" si="2"/>
        <v>0</v>
      </c>
      <c r="T43" s="57"/>
      <c r="U43" s="4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8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</row>
    <row r="44" spans="1:134" s="56" customFormat="1" ht="18.75" hidden="1" thickBot="1" x14ac:dyDescent="0.3">
      <c r="A44" s="40"/>
      <c r="B44" s="30" t="s">
        <v>63</v>
      </c>
      <c r="C44" s="41"/>
      <c r="D44" s="48"/>
      <c r="E44" s="49"/>
      <c r="F44" s="50"/>
      <c r="G44" s="50"/>
      <c r="H44" s="50"/>
      <c r="I44" s="51"/>
      <c r="J44" s="50"/>
      <c r="K44" s="50"/>
      <c r="L44" s="50"/>
      <c r="M44" s="63"/>
      <c r="N44" s="50"/>
      <c r="O44" s="50"/>
      <c r="P44" s="50"/>
      <c r="Q44" s="50"/>
      <c r="R44" s="52">
        <f t="shared" si="0"/>
        <v>0</v>
      </c>
      <c r="S44" s="46">
        <f t="shared" si="2"/>
        <v>0</v>
      </c>
      <c r="T44" s="57"/>
      <c r="U44" s="4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8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</row>
    <row r="45" spans="1:134" s="56" customFormat="1" ht="18.75" thickBot="1" x14ac:dyDescent="0.3">
      <c r="A45" s="40"/>
      <c r="B45" s="30" t="s">
        <v>64</v>
      </c>
      <c r="C45" s="41">
        <v>922</v>
      </c>
      <c r="D45" s="48">
        <v>6561200</v>
      </c>
      <c r="E45" s="49">
        <v>4592840</v>
      </c>
      <c r="F45" s="50"/>
      <c r="G45" s="50"/>
      <c r="H45" s="50">
        <v>4592840</v>
      </c>
      <c r="I45" s="51"/>
      <c r="J45" s="50"/>
      <c r="K45" s="50"/>
      <c r="L45" s="50"/>
      <c r="M45" s="50"/>
      <c r="N45" s="50"/>
      <c r="O45" s="50"/>
      <c r="P45" s="50"/>
      <c r="Q45" s="50"/>
      <c r="R45" s="52">
        <f t="shared" si="0"/>
        <v>4592840</v>
      </c>
      <c r="S45" s="46">
        <f t="shared" si="2"/>
        <v>0</v>
      </c>
      <c r="T45" s="57"/>
      <c r="U45" s="4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8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</row>
    <row r="46" spans="1:134" s="56" customFormat="1" ht="26.25" hidden="1" customHeight="1" thickBot="1" x14ac:dyDescent="0.3">
      <c r="A46" s="40"/>
      <c r="B46" s="30" t="s">
        <v>65</v>
      </c>
      <c r="C46" s="41"/>
      <c r="D46" s="48"/>
      <c r="E46" s="49"/>
      <c r="F46" s="50"/>
      <c r="G46" s="50"/>
      <c r="H46" s="50"/>
      <c r="I46" s="51"/>
      <c r="J46" s="50"/>
      <c r="K46" s="50"/>
      <c r="L46" s="50"/>
      <c r="M46" s="50"/>
      <c r="N46" s="50"/>
      <c r="O46" s="50"/>
      <c r="P46" s="50"/>
      <c r="Q46" s="50"/>
      <c r="R46" s="52">
        <f t="shared" si="0"/>
        <v>0</v>
      </c>
      <c r="S46" s="46">
        <f t="shared" si="2"/>
        <v>0</v>
      </c>
      <c r="T46" s="57"/>
      <c r="U46" s="4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8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</row>
    <row r="47" spans="1:134" s="56" customFormat="1" ht="18.75" hidden="1" thickBot="1" x14ac:dyDescent="0.3">
      <c r="A47" s="40"/>
      <c r="B47" s="30" t="s">
        <v>66</v>
      </c>
      <c r="C47" s="41"/>
      <c r="D47" s="48"/>
      <c r="E47" s="49"/>
      <c r="F47" s="50"/>
      <c r="G47" s="50"/>
      <c r="H47" s="50"/>
      <c r="I47" s="51"/>
      <c r="J47" s="50"/>
      <c r="K47" s="50"/>
      <c r="L47" s="50"/>
      <c r="M47" s="50"/>
      <c r="N47" s="50"/>
      <c r="O47" s="50"/>
      <c r="P47" s="50"/>
      <c r="Q47" s="50"/>
      <c r="R47" s="52">
        <f t="shared" si="0"/>
        <v>0</v>
      </c>
      <c r="S47" s="46">
        <f t="shared" si="2"/>
        <v>0</v>
      </c>
      <c r="T47" s="57"/>
      <c r="U47" s="4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8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</row>
    <row r="48" spans="1:134" s="56" customFormat="1" ht="18.75" hidden="1" thickBot="1" x14ac:dyDescent="0.3">
      <c r="A48" s="40"/>
      <c r="B48" s="30" t="s">
        <v>67</v>
      </c>
      <c r="C48" s="41"/>
      <c r="D48" s="48"/>
      <c r="E48" s="49"/>
      <c r="F48" s="50"/>
      <c r="G48" s="50"/>
      <c r="H48" s="50"/>
      <c r="I48" s="51"/>
      <c r="J48" s="50"/>
      <c r="K48" s="50"/>
      <c r="L48" s="50"/>
      <c r="M48" s="50"/>
      <c r="N48" s="50"/>
      <c r="O48" s="50"/>
      <c r="P48" s="50"/>
      <c r="Q48" s="50"/>
      <c r="R48" s="52">
        <f t="shared" si="0"/>
        <v>0</v>
      </c>
      <c r="S48" s="46">
        <f t="shared" si="2"/>
        <v>0</v>
      </c>
      <c r="T48" s="57"/>
      <c r="U48" s="4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8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</row>
    <row r="49" spans="1:134" s="56" customFormat="1" ht="18.75" thickBot="1" x14ac:dyDescent="0.3">
      <c r="A49" s="40"/>
      <c r="B49" s="30" t="s">
        <v>68</v>
      </c>
      <c r="C49" s="41">
        <v>3147</v>
      </c>
      <c r="D49" s="48">
        <v>3602987</v>
      </c>
      <c r="E49" s="49">
        <v>2522100</v>
      </c>
      <c r="F49" s="50"/>
      <c r="G49" s="50"/>
      <c r="H49" s="50"/>
      <c r="I49" s="51"/>
      <c r="J49" s="50"/>
      <c r="K49" s="50"/>
      <c r="L49" s="50"/>
      <c r="M49" s="50">
        <v>2522100</v>
      </c>
      <c r="N49" s="50"/>
      <c r="O49" s="50"/>
      <c r="P49" s="50"/>
      <c r="Q49" s="50"/>
      <c r="R49" s="52">
        <f t="shared" si="0"/>
        <v>2522100</v>
      </c>
      <c r="S49" s="46">
        <f t="shared" si="2"/>
        <v>0</v>
      </c>
      <c r="T49" s="57"/>
      <c r="U49" s="4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8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</row>
    <row r="50" spans="1:134" s="56" customFormat="1" ht="18.75" hidden="1" thickBot="1" x14ac:dyDescent="0.3">
      <c r="A50" s="40"/>
      <c r="B50" s="30" t="s">
        <v>69</v>
      </c>
      <c r="C50" s="41"/>
      <c r="D50" s="48"/>
      <c r="E50" s="49"/>
      <c r="F50" s="50"/>
      <c r="G50" s="50"/>
      <c r="H50" s="50"/>
      <c r="I50" s="51"/>
      <c r="J50" s="50"/>
      <c r="K50" s="50"/>
      <c r="L50" s="50"/>
      <c r="M50" s="50"/>
      <c r="N50" s="50"/>
      <c r="O50" s="50"/>
      <c r="P50" s="50"/>
      <c r="Q50" s="50"/>
      <c r="R50" s="52">
        <f t="shared" si="0"/>
        <v>0</v>
      </c>
      <c r="S50" s="46">
        <f t="shared" si="2"/>
        <v>0</v>
      </c>
      <c r="T50" s="57"/>
      <c r="U50" s="4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8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</row>
    <row r="51" spans="1:134" s="56" customFormat="1" ht="18.75" thickBot="1" x14ac:dyDescent="0.3">
      <c r="A51" s="40"/>
      <c r="B51" s="30" t="s">
        <v>70</v>
      </c>
      <c r="C51" s="41">
        <v>3513</v>
      </c>
      <c r="D51" s="48">
        <v>2221608</v>
      </c>
      <c r="E51" s="49">
        <f>+K51</f>
        <v>1555126</v>
      </c>
      <c r="F51" s="50"/>
      <c r="G51" s="50"/>
      <c r="H51" s="50"/>
      <c r="I51" s="51"/>
      <c r="J51" s="50"/>
      <c r="K51" s="50">
        <v>1555126</v>
      </c>
      <c r="L51" s="50"/>
      <c r="M51" s="50"/>
      <c r="N51" s="50"/>
      <c r="O51" s="50"/>
      <c r="P51" s="50"/>
      <c r="Q51" s="50"/>
      <c r="R51" s="52">
        <f t="shared" si="0"/>
        <v>1555126</v>
      </c>
      <c r="S51" s="46">
        <f t="shared" si="2"/>
        <v>0</v>
      </c>
      <c r="T51" s="57"/>
      <c r="U51" s="4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8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</row>
    <row r="52" spans="1:134" s="56" customFormat="1" ht="18.75" hidden="1" thickBot="1" x14ac:dyDescent="0.3">
      <c r="A52" s="40"/>
      <c r="B52" s="30" t="s">
        <v>71</v>
      </c>
      <c r="C52" s="41"/>
      <c r="D52" s="48"/>
      <c r="E52" s="49"/>
      <c r="F52" s="50"/>
      <c r="G52" s="50"/>
      <c r="H52" s="50"/>
      <c r="I52" s="51"/>
      <c r="J52" s="50"/>
      <c r="K52" s="50"/>
      <c r="L52" s="50"/>
      <c r="M52" s="50"/>
      <c r="N52" s="50"/>
      <c r="O52" s="50"/>
      <c r="P52" s="50"/>
      <c r="Q52" s="50"/>
      <c r="R52" s="52">
        <f t="shared" si="0"/>
        <v>0</v>
      </c>
      <c r="S52" s="46">
        <f t="shared" si="2"/>
        <v>0</v>
      </c>
      <c r="T52" s="57"/>
      <c r="U52" s="4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8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</row>
    <row r="53" spans="1:134" s="56" customFormat="1" ht="18.75" thickBot="1" x14ac:dyDescent="0.3">
      <c r="A53" s="40"/>
      <c r="B53" s="30" t="s">
        <v>72</v>
      </c>
      <c r="C53" s="41">
        <v>1363</v>
      </c>
      <c r="D53" s="48">
        <v>28490287</v>
      </c>
      <c r="E53" s="49">
        <v>19943201</v>
      </c>
      <c r="F53" s="50"/>
      <c r="G53" s="50"/>
      <c r="H53" s="50">
        <v>19943201</v>
      </c>
      <c r="I53" s="51"/>
      <c r="J53" s="50"/>
      <c r="K53" s="50"/>
      <c r="L53" s="50"/>
      <c r="M53" s="50"/>
      <c r="N53" s="50"/>
      <c r="O53" s="50"/>
      <c r="P53" s="50"/>
      <c r="Q53" s="50"/>
      <c r="R53" s="52">
        <f t="shared" si="0"/>
        <v>19943201</v>
      </c>
      <c r="S53" s="46">
        <f t="shared" si="2"/>
        <v>0</v>
      </c>
      <c r="T53" s="57"/>
      <c r="U53" s="4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8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</row>
    <row r="54" spans="1:134" s="56" customFormat="1" ht="18.75" thickBot="1" x14ac:dyDescent="0.3">
      <c r="A54" s="40"/>
      <c r="B54" s="30" t="s">
        <v>73</v>
      </c>
      <c r="C54" s="41">
        <v>2062</v>
      </c>
      <c r="D54" s="48">
        <v>21045800</v>
      </c>
      <c r="E54" s="49">
        <f>+I54</f>
        <v>14732060</v>
      </c>
      <c r="F54" s="50"/>
      <c r="G54" s="50"/>
      <c r="H54" s="50"/>
      <c r="I54" s="51">
        <v>14732060</v>
      </c>
      <c r="J54" s="50"/>
      <c r="K54" s="50"/>
      <c r="L54" s="50"/>
      <c r="M54" s="50"/>
      <c r="N54" s="50"/>
      <c r="O54" s="50"/>
      <c r="P54" s="50"/>
      <c r="Q54" s="50"/>
      <c r="R54" s="52">
        <f t="shared" ref="R54:R90" si="4">SUM(F54:Q54)</f>
        <v>14732060</v>
      </c>
      <c r="S54" s="46">
        <f t="shared" si="2"/>
        <v>0</v>
      </c>
      <c r="T54" s="57"/>
      <c r="U54" s="4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8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</row>
    <row r="55" spans="1:134" s="56" customFormat="1" ht="18.75" hidden="1" thickBot="1" x14ac:dyDescent="0.3">
      <c r="A55" s="40"/>
      <c r="B55" s="30" t="s">
        <v>74</v>
      </c>
      <c r="C55" s="41"/>
      <c r="D55" s="48"/>
      <c r="E55" s="49"/>
      <c r="F55" s="50"/>
      <c r="G55" s="50"/>
      <c r="H55" s="50"/>
      <c r="I55" s="51"/>
      <c r="J55" s="50"/>
      <c r="K55" s="50"/>
      <c r="L55" s="50"/>
      <c r="M55" s="50"/>
      <c r="N55" s="50"/>
      <c r="O55" s="50"/>
      <c r="P55" s="50"/>
      <c r="Q55" s="50"/>
      <c r="R55" s="52">
        <f t="shared" si="4"/>
        <v>0</v>
      </c>
      <c r="S55" s="46">
        <f t="shared" ref="S55:S90" si="5">+E55-R55</f>
        <v>0</v>
      </c>
      <c r="T55" s="57"/>
      <c r="U55" s="4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8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</row>
    <row r="56" spans="1:134" s="56" customFormat="1" ht="18.75" hidden="1" thickBot="1" x14ac:dyDescent="0.3">
      <c r="A56" s="40"/>
      <c r="B56" s="30" t="s">
        <v>75</v>
      </c>
      <c r="C56" s="41"/>
      <c r="D56" s="48"/>
      <c r="E56" s="49"/>
      <c r="F56" s="50"/>
      <c r="G56" s="50"/>
      <c r="H56" s="50"/>
      <c r="I56" s="51"/>
      <c r="J56" s="50"/>
      <c r="K56" s="50"/>
      <c r="L56" s="50"/>
      <c r="M56" s="50"/>
      <c r="N56" s="50"/>
      <c r="O56" s="50"/>
      <c r="P56" s="50"/>
      <c r="Q56" s="50"/>
      <c r="R56" s="52"/>
      <c r="S56" s="46"/>
      <c r="T56" s="57"/>
      <c r="U56" s="4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8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</row>
    <row r="57" spans="1:134" s="56" customFormat="1" ht="18.75" hidden="1" thickBot="1" x14ac:dyDescent="0.3">
      <c r="A57" s="40"/>
      <c r="B57" s="30" t="s">
        <v>76</v>
      </c>
      <c r="C57" s="41"/>
      <c r="D57" s="48"/>
      <c r="E57" s="49"/>
      <c r="F57" s="50"/>
      <c r="G57" s="50"/>
      <c r="H57" s="50"/>
      <c r="I57" s="51"/>
      <c r="J57" s="50"/>
      <c r="K57" s="50"/>
      <c r="L57" s="50"/>
      <c r="M57" s="50"/>
      <c r="N57" s="50"/>
      <c r="O57" s="50"/>
      <c r="P57" s="50"/>
      <c r="Q57" s="50"/>
      <c r="R57" s="52">
        <f t="shared" si="4"/>
        <v>0</v>
      </c>
      <c r="S57" s="46">
        <f t="shared" si="5"/>
        <v>0</v>
      </c>
      <c r="T57" s="57"/>
      <c r="U57" s="4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8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</row>
    <row r="58" spans="1:134" s="56" customFormat="1" ht="36.75" hidden="1" thickBot="1" x14ac:dyDescent="0.3">
      <c r="A58" s="40"/>
      <c r="B58" s="30" t="s">
        <v>77</v>
      </c>
      <c r="C58" s="41">
        <v>2061</v>
      </c>
      <c r="D58" s="48">
        <v>159036</v>
      </c>
      <c r="E58" s="49">
        <f>+I58</f>
        <v>159036</v>
      </c>
      <c r="F58" s="50"/>
      <c r="G58" s="50"/>
      <c r="H58" s="50"/>
      <c r="I58" s="51">
        <v>159036</v>
      </c>
      <c r="J58" s="50"/>
      <c r="K58" s="50"/>
      <c r="L58" s="50"/>
      <c r="M58" s="50"/>
      <c r="N58" s="50"/>
      <c r="O58" s="50"/>
      <c r="P58" s="50"/>
      <c r="Q58" s="50"/>
      <c r="R58" s="52">
        <f t="shared" si="4"/>
        <v>159036</v>
      </c>
      <c r="S58" s="46">
        <f t="shared" si="5"/>
        <v>0</v>
      </c>
      <c r="T58" s="57"/>
      <c r="U58" s="4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8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</row>
    <row r="59" spans="1:134" s="56" customFormat="1" ht="18.75" hidden="1" thickBot="1" x14ac:dyDescent="0.3">
      <c r="A59" s="40"/>
      <c r="B59" s="30" t="s">
        <v>78</v>
      </c>
      <c r="C59" s="41"/>
      <c r="D59" s="48"/>
      <c r="E59" s="49"/>
      <c r="F59" s="50"/>
      <c r="G59" s="50"/>
      <c r="H59" s="50"/>
      <c r="I59" s="51"/>
      <c r="J59" s="50"/>
      <c r="K59" s="50"/>
      <c r="L59" s="50"/>
      <c r="M59" s="50"/>
      <c r="N59" s="50"/>
      <c r="O59" s="50"/>
      <c r="P59" s="50"/>
      <c r="Q59" s="50"/>
      <c r="R59" s="52">
        <f t="shared" si="4"/>
        <v>0</v>
      </c>
      <c r="S59" s="46">
        <f t="shared" si="5"/>
        <v>0</v>
      </c>
      <c r="T59" s="57"/>
      <c r="U59" s="4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8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</row>
    <row r="60" spans="1:134" s="56" customFormat="1" ht="18.75" hidden="1" thickBot="1" x14ac:dyDescent="0.3">
      <c r="A60" s="40"/>
      <c r="B60" s="30" t="s">
        <v>79</v>
      </c>
      <c r="C60" s="41"/>
      <c r="D60" s="48"/>
      <c r="E60" s="49"/>
      <c r="F60" s="50"/>
      <c r="G60" s="50"/>
      <c r="H60" s="50"/>
      <c r="I60" s="51"/>
      <c r="J60" s="50"/>
      <c r="K60" s="50"/>
      <c r="L60" s="50"/>
      <c r="M60" s="50"/>
      <c r="N60" s="50"/>
      <c r="O60" s="50"/>
      <c r="P60" s="50"/>
      <c r="Q60" s="50"/>
      <c r="R60" s="52">
        <f t="shared" si="4"/>
        <v>0</v>
      </c>
      <c r="S60" s="46">
        <f t="shared" si="5"/>
        <v>0</v>
      </c>
      <c r="T60" s="57"/>
      <c r="U60" s="4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8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</row>
    <row r="61" spans="1:134" s="56" customFormat="1" ht="18.75" hidden="1" thickBot="1" x14ac:dyDescent="0.3">
      <c r="A61" s="40"/>
      <c r="B61" s="30" t="s">
        <v>80</v>
      </c>
      <c r="C61" s="41"/>
      <c r="D61" s="48"/>
      <c r="E61" s="49"/>
      <c r="F61" s="50"/>
      <c r="G61" s="50"/>
      <c r="H61" s="50"/>
      <c r="I61" s="51"/>
      <c r="J61" s="50"/>
      <c r="K61" s="50"/>
      <c r="L61" s="50"/>
      <c r="M61" s="50"/>
      <c r="N61" s="50"/>
      <c r="O61" s="50"/>
      <c r="P61" s="50"/>
      <c r="Q61" s="50"/>
      <c r="R61" s="52">
        <f t="shared" si="4"/>
        <v>0</v>
      </c>
      <c r="S61" s="46">
        <f t="shared" si="5"/>
        <v>0</v>
      </c>
      <c r="T61" s="57"/>
      <c r="U61" s="4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8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</row>
    <row r="62" spans="1:134" s="56" customFormat="1" ht="18.75" hidden="1" thickBot="1" x14ac:dyDescent="0.3">
      <c r="A62" s="40"/>
      <c r="B62" s="30" t="s">
        <v>81</v>
      </c>
      <c r="C62" s="41"/>
      <c r="D62" s="48"/>
      <c r="E62" s="49"/>
      <c r="F62" s="50"/>
      <c r="G62" s="50"/>
      <c r="H62" s="50"/>
      <c r="I62" s="51"/>
      <c r="J62" s="50"/>
      <c r="K62" s="50"/>
      <c r="L62" s="50"/>
      <c r="M62" s="50"/>
      <c r="N62" s="50"/>
      <c r="O62" s="50"/>
      <c r="P62" s="50"/>
      <c r="Q62" s="50"/>
      <c r="R62" s="52">
        <f t="shared" si="4"/>
        <v>0</v>
      </c>
      <c r="S62" s="46">
        <f t="shared" si="5"/>
        <v>0</v>
      </c>
      <c r="T62" s="57"/>
      <c r="U62" s="4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8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</row>
    <row r="63" spans="1:134" s="56" customFormat="1" ht="18.75" thickBot="1" x14ac:dyDescent="0.3">
      <c r="A63" s="40"/>
      <c r="B63" s="30" t="s">
        <v>82</v>
      </c>
      <c r="C63" s="41">
        <v>938</v>
      </c>
      <c r="D63" s="48">
        <v>16375412</v>
      </c>
      <c r="E63" s="49">
        <v>11462788</v>
      </c>
      <c r="F63" s="50"/>
      <c r="G63" s="50"/>
      <c r="H63" s="50">
        <v>11462788</v>
      </c>
      <c r="I63" s="51"/>
      <c r="J63" s="50"/>
      <c r="K63" s="50"/>
      <c r="L63" s="50"/>
      <c r="M63" s="50"/>
      <c r="N63" s="50"/>
      <c r="O63" s="50"/>
      <c r="P63" s="50"/>
      <c r="Q63" s="50"/>
      <c r="R63" s="52">
        <f t="shared" si="4"/>
        <v>11462788</v>
      </c>
      <c r="S63" s="46">
        <f t="shared" si="5"/>
        <v>0</v>
      </c>
      <c r="T63" s="57"/>
      <c r="U63" s="4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8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</row>
    <row r="64" spans="1:134" s="56" customFormat="1" ht="18.75" hidden="1" thickBot="1" x14ac:dyDescent="0.3">
      <c r="A64" s="40"/>
      <c r="B64" s="30" t="s">
        <v>83</v>
      </c>
      <c r="C64" s="41"/>
      <c r="D64" s="48"/>
      <c r="E64" s="49"/>
      <c r="F64" s="50"/>
      <c r="G64" s="50"/>
      <c r="H64" s="50"/>
      <c r="I64" s="51"/>
      <c r="J64" s="50"/>
      <c r="K64" s="50"/>
      <c r="L64" s="50"/>
      <c r="M64" s="50"/>
      <c r="N64" s="50"/>
      <c r="O64" s="50"/>
      <c r="P64" s="50"/>
      <c r="Q64" s="50"/>
      <c r="R64" s="52"/>
      <c r="S64" s="46"/>
      <c r="T64" s="57"/>
      <c r="U64" s="4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8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</row>
    <row r="65" spans="1:134" s="56" customFormat="1" ht="18.75" hidden="1" thickBot="1" x14ac:dyDescent="0.3">
      <c r="A65" s="40"/>
      <c r="B65" s="30" t="s">
        <v>84</v>
      </c>
      <c r="C65" s="41"/>
      <c r="D65" s="48"/>
      <c r="E65" s="49"/>
      <c r="F65" s="50"/>
      <c r="G65" s="50"/>
      <c r="H65" s="50"/>
      <c r="I65" s="51"/>
      <c r="J65" s="50"/>
      <c r="K65" s="50"/>
      <c r="L65" s="50"/>
      <c r="M65" s="50"/>
      <c r="N65" s="50"/>
      <c r="O65" s="50"/>
      <c r="P65" s="50"/>
      <c r="Q65" s="50"/>
      <c r="R65" s="52"/>
      <c r="S65" s="46"/>
      <c r="T65" s="57"/>
      <c r="U65" s="4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8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</row>
    <row r="66" spans="1:134" s="56" customFormat="1" ht="18.75" thickBot="1" x14ac:dyDescent="0.3">
      <c r="A66" s="40"/>
      <c r="B66" s="30" t="s">
        <v>85</v>
      </c>
      <c r="C66" s="41">
        <v>3146</v>
      </c>
      <c r="D66" s="48">
        <v>8448909</v>
      </c>
      <c r="E66" s="49"/>
      <c r="F66" s="50"/>
      <c r="G66" s="50"/>
      <c r="H66" s="50"/>
      <c r="I66" s="51"/>
      <c r="J66" s="50"/>
      <c r="K66" s="50"/>
      <c r="L66" s="50"/>
      <c r="M66" s="50"/>
      <c r="N66" s="50"/>
      <c r="O66" s="50"/>
      <c r="P66" s="50"/>
      <c r="Q66" s="50"/>
      <c r="R66" s="52">
        <f t="shared" si="4"/>
        <v>0</v>
      </c>
      <c r="S66" s="46">
        <f t="shared" si="5"/>
        <v>0</v>
      </c>
      <c r="T66" s="57"/>
      <c r="U66" s="4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8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</row>
    <row r="67" spans="1:134" s="56" customFormat="1" ht="36.75" hidden="1" thickBot="1" x14ac:dyDescent="0.3">
      <c r="A67" s="40"/>
      <c r="B67" s="30" t="s">
        <v>86</v>
      </c>
      <c r="C67" s="41"/>
      <c r="D67" s="48"/>
      <c r="E67" s="49"/>
      <c r="F67" s="50"/>
      <c r="G67" s="50"/>
      <c r="H67" s="50"/>
      <c r="I67" s="51"/>
      <c r="J67" s="50"/>
      <c r="K67" s="50"/>
      <c r="L67" s="50"/>
      <c r="M67" s="50"/>
      <c r="N67" s="50"/>
      <c r="O67" s="50"/>
      <c r="P67" s="50"/>
      <c r="Q67" s="50"/>
      <c r="R67" s="52">
        <f t="shared" si="4"/>
        <v>0</v>
      </c>
      <c r="S67" s="46">
        <f t="shared" si="5"/>
        <v>0</v>
      </c>
      <c r="T67" s="57"/>
      <c r="U67" s="4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8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</row>
    <row r="68" spans="1:134" s="56" customFormat="1" ht="18.75" hidden="1" thickBot="1" x14ac:dyDescent="0.3">
      <c r="A68" s="40"/>
      <c r="B68" s="30" t="s">
        <v>87</v>
      </c>
      <c r="C68" s="41"/>
      <c r="D68" s="48"/>
      <c r="E68" s="49"/>
      <c r="F68" s="50"/>
      <c r="G68" s="50"/>
      <c r="H68" s="50"/>
      <c r="I68" s="51"/>
      <c r="J68" s="50"/>
      <c r="K68" s="50"/>
      <c r="L68" s="50"/>
      <c r="M68" s="50"/>
      <c r="N68" s="50"/>
      <c r="O68" s="50"/>
      <c r="P68" s="50"/>
      <c r="Q68" s="50"/>
      <c r="R68" s="52">
        <f t="shared" si="4"/>
        <v>0</v>
      </c>
      <c r="S68" s="46">
        <f t="shared" si="5"/>
        <v>0</v>
      </c>
      <c r="T68" s="57"/>
      <c r="U68" s="4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8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</row>
    <row r="69" spans="1:134" s="56" customFormat="1" ht="36.75" hidden="1" thickBot="1" x14ac:dyDescent="0.3">
      <c r="A69" s="40"/>
      <c r="B69" s="30" t="s">
        <v>88</v>
      </c>
      <c r="C69" s="41"/>
      <c r="D69" s="48"/>
      <c r="E69" s="49"/>
      <c r="F69" s="50"/>
      <c r="G69" s="50"/>
      <c r="H69" s="50"/>
      <c r="I69" s="51"/>
      <c r="J69" s="50"/>
      <c r="K69" s="50"/>
      <c r="L69" s="50"/>
      <c r="M69" s="50"/>
      <c r="N69" s="50"/>
      <c r="O69" s="50"/>
      <c r="P69" s="50"/>
      <c r="Q69" s="50"/>
      <c r="R69" s="52">
        <f t="shared" si="4"/>
        <v>0</v>
      </c>
      <c r="S69" s="46">
        <f t="shared" si="5"/>
        <v>0</v>
      </c>
      <c r="T69" s="57"/>
      <c r="U69" s="4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8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</row>
    <row r="70" spans="1:134" s="56" customFormat="1" ht="18.75" hidden="1" thickBot="1" x14ac:dyDescent="0.3">
      <c r="A70" s="40"/>
      <c r="B70" s="30" t="s">
        <v>89</v>
      </c>
      <c r="C70" s="41"/>
      <c r="D70" s="64"/>
      <c r="E70" s="49"/>
      <c r="F70" s="50"/>
      <c r="G70" s="50"/>
      <c r="H70" s="50"/>
      <c r="I70" s="51"/>
      <c r="J70" s="50"/>
      <c r="K70" s="50"/>
      <c r="L70" s="50"/>
      <c r="M70" s="50"/>
      <c r="N70" s="50"/>
      <c r="O70" s="50"/>
      <c r="P70" s="50"/>
      <c r="Q70" s="50"/>
      <c r="R70" s="52">
        <f t="shared" si="4"/>
        <v>0</v>
      </c>
      <c r="S70" s="46">
        <f t="shared" si="5"/>
        <v>0</v>
      </c>
      <c r="T70" s="57"/>
      <c r="U70" s="4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8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</row>
    <row r="71" spans="1:134" s="56" customFormat="1" ht="36.75" hidden="1" thickBot="1" x14ac:dyDescent="0.3">
      <c r="A71" s="40"/>
      <c r="B71" s="30" t="s">
        <v>90</v>
      </c>
      <c r="C71" s="41"/>
      <c r="D71" s="48"/>
      <c r="E71" s="49"/>
      <c r="F71" s="50"/>
      <c r="G71" s="50"/>
      <c r="H71" s="50"/>
      <c r="I71" s="51"/>
      <c r="J71" s="50"/>
      <c r="K71" s="50"/>
      <c r="L71" s="50"/>
      <c r="M71" s="50"/>
      <c r="N71" s="50"/>
      <c r="O71" s="50"/>
      <c r="P71" s="50"/>
      <c r="Q71" s="50"/>
      <c r="R71" s="52">
        <f t="shared" si="4"/>
        <v>0</v>
      </c>
      <c r="S71" s="46">
        <f t="shared" si="5"/>
        <v>0</v>
      </c>
      <c r="T71" s="57"/>
      <c r="U71" s="4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8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</row>
    <row r="72" spans="1:134" s="56" customFormat="1" ht="18.75" thickBot="1" x14ac:dyDescent="0.3">
      <c r="A72" s="40"/>
      <c r="B72" s="30" t="s">
        <v>91</v>
      </c>
      <c r="C72" s="41">
        <v>1366</v>
      </c>
      <c r="D72" s="48">
        <v>36158578</v>
      </c>
      <c r="E72" s="49">
        <f>+I72</f>
        <v>25311005</v>
      </c>
      <c r="F72" s="50"/>
      <c r="G72" s="50"/>
      <c r="H72" s="50"/>
      <c r="I72" s="51">
        <v>25311005</v>
      </c>
      <c r="J72" s="50"/>
      <c r="K72" s="50"/>
      <c r="L72" s="50"/>
      <c r="M72" s="50"/>
      <c r="N72" s="50"/>
      <c r="O72" s="50"/>
      <c r="P72" s="50"/>
      <c r="Q72" s="50"/>
      <c r="R72" s="52">
        <f t="shared" si="4"/>
        <v>25311005</v>
      </c>
      <c r="S72" s="46">
        <f t="shared" si="5"/>
        <v>0</v>
      </c>
      <c r="T72" s="57"/>
      <c r="U72" s="4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8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</row>
    <row r="73" spans="1:134" s="56" customFormat="1" ht="18.75" hidden="1" thickBot="1" x14ac:dyDescent="0.3">
      <c r="A73" s="40"/>
      <c r="B73" s="30" t="s">
        <v>92</v>
      </c>
      <c r="C73" s="41"/>
      <c r="D73" s="48"/>
      <c r="E73" s="49"/>
      <c r="F73" s="50"/>
      <c r="G73" s="50"/>
      <c r="H73" s="50"/>
      <c r="I73" s="51"/>
      <c r="J73" s="50"/>
      <c r="K73" s="50"/>
      <c r="L73" s="50"/>
      <c r="M73" s="50"/>
      <c r="N73" s="50"/>
      <c r="O73" s="50"/>
      <c r="P73" s="50"/>
      <c r="Q73" s="50"/>
      <c r="R73" s="52">
        <f t="shared" si="4"/>
        <v>0</v>
      </c>
      <c r="S73" s="46">
        <f t="shared" si="5"/>
        <v>0</v>
      </c>
      <c r="T73" s="57"/>
      <c r="U73" s="4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8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</row>
    <row r="74" spans="1:134" s="56" customFormat="1" ht="18.75" hidden="1" thickBot="1" x14ac:dyDescent="0.3">
      <c r="A74" s="40"/>
      <c r="B74" s="30" t="s">
        <v>93</v>
      </c>
      <c r="C74" s="41"/>
      <c r="D74" s="48"/>
      <c r="E74" s="49"/>
      <c r="F74" s="50"/>
      <c r="G74" s="50"/>
      <c r="H74" s="50"/>
      <c r="I74" s="51"/>
      <c r="J74" s="50"/>
      <c r="K74" s="50"/>
      <c r="L74" s="50"/>
      <c r="M74" s="50"/>
      <c r="N74" s="50"/>
      <c r="O74" s="50"/>
      <c r="P74" s="50"/>
      <c r="Q74" s="50"/>
      <c r="R74" s="52">
        <f t="shared" si="4"/>
        <v>0</v>
      </c>
      <c r="S74" s="46">
        <f t="shared" si="5"/>
        <v>0</v>
      </c>
      <c r="T74" s="57"/>
      <c r="U74" s="4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8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</row>
    <row r="75" spans="1:134" s="56" customFormat="1" ht="36.75" thickBot="1" x14ac:dyDescent="0.3">
      <c r="A75" s="40"/>
      <c r="B75" s="30" t="s">
        <v>94</v>
      </c>
      <c r="C75" s="41">
        <v>923</v>
      </c>
      <c r="D75" s="48">
        <v>5287318</v>
      </c>
      <c r="E75" s="49">
        <v>3701122</v>
      </c>
      <c r="F75" s="50"/>
      <c r="G75" s="50"/>
      <c r="H75" s="50">
        <v>3701122</v>
      </c>
      <c r="I75" s="51"/>
      <c r="J75" s="50"/>
      <c r="K75" s="50"/>
      <c r="L75" s="50"/>
      <c r="M75" s="50"/>
      <c r="N75" s="50"/>
      <c r="O75" s="50"/>
      <c r="P75" s="50"/>
      <c r="Q75" s="50"/>
      <c r="R75" s="52">
        <f t="shared" si="4"/>
        <v>3701122</v>
      </c>
      <c r="S75" s="46">
        <f t="shared" si="5"/>
        <v>0</v>
      </c>
      <c r="T75" s="57"/>
      <c r="U75" s="4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8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</row>
    <row r="76" spans="1:134" s="56" customFormat="1" ht="18.75" thickBot="1" x14ac:dyDescent="0.3">
      <c r="A76" s="40"/>
      <c r="B76" s="30" t="s">
        <v>95</v>
      </c>
      <c r="C76" s="41">
        <v>2944</v>
      </c>
      <c r="D76" s="48">
        <v>1678363</v>
      </c>
      <c r="E76" s="49">
        <f>+K76</f>
        <v>1174854</v>
      </c>
      <c r="F76" s="50"/>
      <c r="G76" s="50"/>
      <c r="H76" s="50"/>
      <c r="I76" s="51"/>
      <c r="J76" s="50"/>
      <c r="K76" s="50">
        <v>1174854</v>
      </c>
      <c r="L76" s="50"/>
      <c r="M76" s="50"/>
      <c r="N76" s="50"/>
      <c r="O76" s="50"/>
      <c r="P76" s="50"/>
      <c r="Q76" s="50"/>
      <c r="R76" s="52">
        <f t="shared" si="4"/>
        <v>1174854</v>
      </c>
      <c r="S76" s="46">
        <f t="shared" si="5"/>
        <v>0</v>
      </c>
      <c r="T76" s="57"/>
      <c r="U76" s="4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8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</row>
    <row r="77" spans="1:134" s="56" customFormat="1" ht="18.75" thickBot="1" x14ac:dyDescent="0.3">
      <c r="A77" s="40"/>
      <c r="B77" s="30" t="s">
        <v>96</v>
      </c>
      <c r="C77" s="41">
        <v>4887</v>
      </c>
      <c r="D77" s="48">
        <v>32687750</v>
      </c>
      <c r="E77" s="49"/>
      <c r="F77" s="50"/>
      <c r="G77" s="50"/>
      <c r="H77" s="50"/>
      <c r="I77" s="51"/>
      <c r="J77" s="50"/>
      <c r="K77" s="50"/>
      <c r="L77" s="50"/>
      <c r="M77" s="50"/>
      <c r="N77" s="50"/>
      <c r="O77" s="50"/>
      <c r="P77" s="50"/>
      <c r="Q77" s="50"/>
      <c r="R77" s="52"/>
      <c r="S77" s="46"/>
      <c r="T77" s="57"/>
      <c r="U77" s="4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8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</row>
    <row r="78" spans="1:134" s="56" customFormat="1" ht="18.75" thickBot="1" x14ac:dyDescent="0.3">
      <c r="A78" s="40"/>
      <c r="B78" s="30" t="s">
        <v>97</v>
      </c>
      <c r="C78" s="41">
        <v>4886</v>
      </c>
      <c r="D78" s="48">
        <v>9424121</v>
      </c>
      <c r="E78" s="49"/>
      <c r="F78" s="50"/>
      <c r="G78" s="50"/>
      <c r="H78" s="50"/>
      <c r="I78" s="51"/>
      <c r="J78" s="50"/>
      <c r="K78" s="50"/>
      <c r="L78" s="50"/>
      <c r="M78" s="50"/>
      <c r="N78" s="50"/>
      <c r="O78" s="50"/>
      <c r="P78" s="50"/>
      <c r="Q78" s="50"/>
      <c r="R78" s="52">
        <f t="shared" si="4"/>
        <v>0</v>
      </c>
      <c r="S78" s="46">
        <f t="shared" si="5"/>
        <v>0</v>
      </c>
      <c r="T78" s="57"/>
      <c r="U78" s="4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8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</row>
    <row r="79" spans="1:134" s="56" customFormat="1" ht="18.75" hidden="1" thickBot="1" x14ac:dyDescent="0.3">
      <c r="A79" s="40"/>
      <c r="B79" s="30" t="s">
        <v>98</v>
      </c>
      <c r="C79" s="41"/>
      <c r="D79" s="48"/>
      <c r="E79" s="49"/>
      <c r="F79" s="50"/>
      <c r="G79" s="50"/>
      <c r="H79" s="50"/>
      <c r="I79" s="51"/>
      <c r="J79" s="50"/>
      <c r="K79" s="50"/>
      <c r="L79" s="50"/>
      <c r="M79" s="50"/>
      <c r="N79" s="50"/>
      <c r="O79" s="50"/>
      <c r="P79" s="50"/>
      <c r="Q79" s="50"/>
      <c r="R79" s="52">
        <f t="shared" si="4"/>
        <v>0</v>
      </c>
      <c r="S79" s="46">
        <f t="shared" si="5"/>
        <v>0</v>
      </c>
      <c r="T79" s="57"/>
      <c r="U79" s="4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8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  <c r="DP79" s="55"/>
      <c r="DQ79" s="55"/>
      <c r="DR79" s="55"/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5"/>
    </row>
    <row r="80" spans="1:134" s="56" customFormat="1" ht="18.75" hidden="1" thickBot="1" x14ac:dyDescent="0.3">
      <c r="A80" s="40"/>
      <c r="B80" s="30" t="s">
        <v>99</v>
      </c>
      <c r="C80" s="41"/>
      <c r="D80" s="48"/>
      <c r="E80" s="49"/>
      <c r="F80" s="50"/>
      <c r="G80" s="50"/>
      <c r="H80" s="50"/>
      <c r="I80" s="51"/>
      <c r="J80" s="50"/>
      <c r="K80" s="50"/>
      <c r="L80" s="50"/>
      <c r="M80" s="50"/>
      <c r="N80" s="50"/>
      <c r="O80" s="50"/>
      <c r="P80" s="50"/>
      <c r="Q80" s="50"/>
      <c r="R80" s="52"/>
      <c r="S80" s="46"/>
      <c r="T80" s="57"/>
      <c r="U80" s="4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8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/>
      <c r="ED80" s="55"/>
    </row>
    <row r="81" spans="1:134" s="56" customFormat="1" ht="18.75" hidden="1" thickBot="1" x14ac:dyDescent="0.3">
      <c r="A81" s="40"/>
      <c r="B81" s="30" t="s">
        <v>100</v>
      </c>
      <c r="C81" s="41"/>
      <c r="D81" s="48"/>
      <c r="E81" s="49"/>
      <c r="F81" s="50"/>
      <c r="G81" s="50"/>
      <c r="H81" s="50"/>
      <c r="I81" s="51"/>
      <c r="J81" s="50"/>
      <c r="K81" s="50"/>
      <c r="L81" s="50"/>
      <c r="M81" s="50"/>
      <c r="N81" s="50"/>
      <c r="O81" s="50"/>
      <c r="P81" s="50"/>
      <c r="Q81" s="50"/>
      <c r="R81" s="52">
        <f t="shared" si="4"/>
        <v>0</v>
      </c>
      <c r="S81" s="46">
        <f t="shared" si="5"/>
        <v>0</v>
      </c>
      <c r="T81" s="57"/>
      <c r="U81" s="4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8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</row>
    <row r="82" spans="1:134" s="56" customFormat="1" ht="18.75" hidden="1" thickBot="1" x14ac:dyDescent="0.3">
      <c r="A82" s="40"/>
      <c r="B82" s="30" t="s">
        <v>101</v>
      </c>
      <c r="C82" s="41"/>
      <c r="D82" s="48"/>
      <c r="E82" s="49"/>
      <c r="F82" s="50"/>
      <c r="G82" s="50"/>
      <c r="H82" s="50"/>
      <c r="I82" s="51"/>
      <c r="J82" s="50"/>
      <c r="K82" s="50"/>
      <c r="L82" s="50"/>
      <c r="M82" s="50"/>
      <c r="N82" s="50"/>
      <c r="O82" s="50"/>
      <c r="P82" s="50"/>
      <c r="Q82" s="50"/>
      <c r="R82" s="52">
        <f t="shared" si="4"/>
        <v>0</v>
      </c>
      <c r="S82" s="46">
        <f t="shared" si="5"/>
        <v>0</v>
      </c>
      <c r="T82" s="57"/>
      <c r="U82" s="4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8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  <c r="DL82" s="55"/>
      <c r="DM82" s="55"/>
      <c r="DN82" s="55"/>
      <c r="DO82" s="55"/>
      <c r="DP82" s="55"/>
      <c r="DQ82" s="55"/>
      <c r="DR82" s="55"/>
      <c r="DS82" s="55"/>
      <c r="DT82" s="55"/>
      <c r="DU82" s="55"/>
      <c r="DV82" s="55"/>
      <c r="DW82" s="55"/>
      <c r="DX82" s="55"/>
      <c r="DY82" s="55"/>
      <c r="DZ82" s="55"/>
      <c r="EA82" s="55"/>
      <c r="EB82" s="55"/>
      <c r="EC82" s="55"/>
      <c r="ED82" s="55"/>
    </row>
    <row r="83" spans="1:134" s="56" customFormat="1" ht="18.75" hidden="1" thickBot="1" x14ac:dyDescent="0.3">
      <c r="A83" s="40"/>
      <c r="B83" s="30" t="s">
        <v>102</v>
      </c>
      <c r="C83" s="41"/>
      <c r="D83" s="48"/>
      <c r="E83" s="49"/>
      <c r="F83" s="50"/>
      <c r="G83" s="50"/>
      <c r="H83" s="50"/>
      <c r="I83" s="51"/>
      <c r="J83" s="50"/>
      <c r="K83" s="50"/>
      <c r="L83" s="50"/>
      <c r="M83" s="50"/>
      <c r="N83" s="50"/>
      <c r="O83" s="50"/>
      <c r="P83" s="50"/>
      <c r="Q83" s="50"/>
      <c r="R83" s="52"/>
      <c r="S83" s="46"/>
      <c r="T83" s="57"/>
      <c r="U83" s="4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8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  <c r="DL83" s="55"/>
      <c r="DM83" s="55"/>
      <c r="DN83" s="55"/>
      <c r="DO83" s="55"/>
      <c r="DP83" s="55"/>
      <c r="DQ83" s="55"/>
      <c r="DR83" s="55"/>
      <c r="DS83" s="55"/>
      <c r="DT83" s="55"/>
      <c r="DU83" s="55"/>
      <c r="DV83" s="55"/>
      <c r="DW83" s="55"/>
      <c r="DX83" s="55"/>
      <c r="DY83" s="55"/>
      <c r="DZ83" s="55"/>
      <c r="EA83" s="55"/>
      <c r="EB83" s="55"/>
      <c r="EC83" s="55"/>
      <c r="ED83" s="55"/>
    </row>
    <row r="84" spans="1:134" s="56" customFormat="1" ht="18.75" thickBot="1" x14ac:dyDescent="0.3">
      <c r="A84" s="40"/>
      <c r="B84" s="30" t="s">
        <v>103</v>
      </c>
      <c r="C84" s="41">
        <v>1365</v>
      </c>
      <c r="D84" s="48">
        <v>66956393</v>
      </c>
      <c r="E84" s="49">
        <f>SUM(F84:Q84)</f>
        <v>46869475</v>
      </c>
      <c r="F84" s="50"/>
      <c r="G84" s="50"/>
      <c r="H84" s="50">
        <v>46869475</v>
      </c>
      <c r="I84" s="51"/>
      <c r="J84" s="50"/>
      <c r="K84" s="50"/>
      <c r="L84" s="50"/>
      <c r="M84" s="50"/>
      <c r="N84" s="50"/>
      <c r="O84" s="50"/>
      <c r="P84" s="50"/>
      <c r="Q84" s="50"/>
      <c r="R84" s="52">
        <f>SUM(F84:Q84)</f>
        <v>46869475</v>
      </c>
      <c r="S84" s="46">
        <f>+E84-R84</f>
        <v>0</v>
      </c>
      <c r="T84" s="57"/>
      <c r="U84" s="4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8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  <c r="DL84" s="55"/>
      <c r="DM84" s="55"/>
      <c r="DN84" s="55"/>
      <c r="DO84" s="55"/>
      <c r="DP84" s="55"/>
      <c r="DQ84" s="55"/>
      <c r="DR84" s="55"/>
      <c r="DS84" s="55"/>
      <c r="DT84" s="55"/>
      <c r="DU84" s="55"/>
      <c r="DV84" s="55"/>
      <c r="DW84" s="55"/>
      <c r="DX84" s="55"/>
      <c r="DY84" s="55"/>
      <c r="DZ84" s="55"/>
      <c r="EA84" s="55"/>
      <c r="EB84" s="55"/>
      <c r="EC84" s="55"/>
      <c r="ED84" s="55"/>
    </row>
    <row r="85" spans="1:134" s="56" customFormat="1" ht="36.75" thickBot="1" x14ac:dyDescent="0.3">
      <c r="A85" s="40"/>
      <c r="B85" s="30" t="s">
        <v>104</v>
      </c>
      <c r="C85" s="41"/>
      <c r="D85" s="48"/>
      <c r="E85" s="49">
        <f>+F85</f>
        <v>3000000</v>
      </c>
      <c r="F85" s="50">
        <v>3000000</v>
      </c>
      <c r="G85" s="50"/>
      <c r="H85" s="50"/>
      <c r="I85" s="51"/>
      <c r="J85" s="50"/>
      <c r="K85" s="50"/>
      <c r="L85" s="50"/>
      <c r="M85" s="50"/>
      <c r="N85" s="50"/>
      <c r="O85" s="50"/>
      <c r="P85" s="50"/>
      <c r="Q85" s="50"/>
      <c r="R85" s="52">
        <f>SUM(F85:J85)</f>
        <v>3000000</v>
      </c>
      <c r="S85" s="46">
        <f>+E85-R85</f>
        <v>0</v>
      </c>
      <c r="T85" s="57"/>
      <c r="U85" s="4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8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  <c r="DA85" s="55"/>
      <c r="DB85" s="55"/>
      <c r="DC85" s="55"/>
      <c r="DD85" s="55"/>
      <c r="DE85" s="55"/>
      <c r="DF85" s="55"/>
      <c r="DG85" s="55"/>
      <c r="DH85" s="55"/>
      <c r="DI85" s="55"/>
      <c r="DJ85" s="55"/>
      <c r="DK85" s="55"/>
      <c r="DL85" s="55"/>
      <c r="DM85" s="55"/>
      <c r="DN85" s="55"/>
      <c r="DO85" s="55"/>
      <c r="DP85" s="55"/>
      <c r="DQ85" s="55"/>
      <c r="DR85" s="55"/>
      <c r="DS85" s="55"/>
      <c r="DT85" s="55"/>
      <c r="DU85" s="55"/>
      <c r="DV85" s="55"/>
      <c r="DW85" s="55"/>
      <c r="DX85" s="55"/>
      <c r="DY85" s="55"/>
      <c r="DZ85" s="55"/>
      <c r="EA85" s="55"/>
      <c r="EB85" s="55"/>
      <c r="EC85" s="55"/>
      <c r="ED85" s="55"/>
    </row>
    <row r="86" spans="1:134" s="56" customFormat="1" ht="36.75" hidden="1" thickBot="1" x14ac:dyDescent="0.3">
      <c r="A86" s="40"/>
      <c r="B86" s="30" t="s">
        <v>105</v>
      </c>
      <c r="C86" s="41"/>
      <c r="D86" s="48"/>
      <c r="E86" s="49"/>
      <c r="F86" s="50"/>
      <c r="G86" s="50"/>
      <c r="H86" s="50"/>
      <c r="I86" s="51"/>
      <c r="J86" s="50"/>
      <c r="K86" s="50"/>
      <c r="L86" s="50"/>
      <c r="M86" s="50"/>
      <c r="N86" s="50"/>
      <c r="O86" s="50"/>
      <c r="P86" s="50"/>
      <c r="Q86" s="50"/>
      <c r="R86" s="52"/>
      <c r="S86" s="46"/>
      <c r="T86" s="57"/>
      <c r="U86" s="4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8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5"/>
      <c r="DB86" s="55"/>
      <c r="DC86" s="55"/>
      <c r="DD86" s="55"/>
      <c r="DE86" s="55"/>
      <c r="DF86" s="55"/>
      <c r="DG86" s="55"/>
      <c r="DH86" s="55"/>
      <c r="DI86" s="55"/>
      <c r="DJ86" s="55"/>
      <c r="DK86" s="55"/>
      <c r="DL86" s="55"/>
      <c r="DM86" s="55"/>
      <c r="DN86" s="55"/>
      <c r="DO86" s="55"/>
      <c r="DP86" s="55"/>
      <c r="DQ86" s="55"/>
      <c r="DR86" s="55"/>
      <c r="DS86" s="55"/>
      <c r="DT86" s="55"/>
      <c r="DU86" s="55"/>
      <c r="DV86" s="55"/>
      <c r="DW86" s="55"/>
      <c r="DX86" s="55"/>
      <c r="DY86" s="55"/>
      <c r="DZ86" s="55"/>
      <c r="EA86" s="55"/>
      <c r="EB86" s="55"/>
      <c r="EC86" s="55"/>
      <c r="ED86" s="55"/>
    </row>
    <row r="87" spans="1:134" s="56" customFormat="1" ht="18.75" hidden="1" thickBot="1" x14ac:dyDescent="0.3">
      <c r="A87" s="40"/>
      <c r="B87" s="30" t="s">
        <v>106</v>
      </c>
      <c r="C87" s="41"/>
      <c r="D87" s="48"/>
      <c r="E87" s="49"/>
      <c r="F87" s="50"/>
      <c r="G87" s="50"/>
      <c r="H87" s="50"/>
      <c r="I87" s="51"/>
      <c r="J87" s="50"/>
      <c r="K87" s="50"/>
      <c r="L87" s="50"/>
      <c r="M87" s="50"/>
      <c r="N87" s="50"/>
      <c r="O87" s="50"/>
      <c r="P87" s="50"/>
      <c r="Q87" s="50"/>
      <c r="R87" s="52">
        <f t="shared" si="4"/>
        <v>0</v>
      </c>
      <c r="S87" s="46">
        <f t="shared" si="5"/>
        <v>0</v>
      </c>
      <c r="T87" s="57"/>
      <c r="U87" s="4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8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  <c r="CU87" s="55"/>
      <c r="CV87" s="55"/>
      <c r="CW87" s="55"/>
      <c r="CX87" s="55"/>
      <c r="CY87" s="55"/>
      <c r="CZ87" s="55"/>
      <c r="DA87" s="55"/>
      <c r="DB87" s="55"/>
      <c r="DC87" s="55"/>
      <c r="DD87" s="55"/>
      <c r="DE87" s="55"/>
      <c r="DF87" s="55"/>
      <c r="DG87" s="55"/>
      <c r="DH87" s="55"/>
      <c r="DI87" s="55"/>
      <c r="DJ87" s="55"/>
      <c r="DK87" s="55"/>
      <c r="DL87" s="55"/>
      <c r="DM87" s="55"/>
      <c r="DN87" s="55"/>
      <c r="DO87" s="55"/>
      <c r="DP87" s="55"/>
      <c r="DQ87" s="55"/>
      <c r="DR87" s="55"/>
      <c r="DS87" s="55"/>
      <c r="DT87" s="55"/>
      <c r="DU87" s="55"/>
      <c r="DV87" s="55"/>
      <c r="DW87" s="55"/>
      <c r="DX87" s="55"/>
      <c r="DY87" s="55"/>
      <c r="DZ87" s="55"/>
      <c r="EA87" s="55"/>
      <c r="EB87" s="55"/>
      <c r="EC87" s="55"/>
      <c r="ED87" s="55"/>
    </row>
    <row r="88" spans="1:134" s="56" customFormat="1" ht="18.75" hidden="1" thickBot="1" x14ac:dyDescent="0.3">
      <c r="A88" s="40"/>
      <c r="B88" s="30" t="s">
        <v>107</v>
      </c>
      <c r="C88" s="41" t="s">
        <v>33</v>
      </c>
      <c r="D88" s="48"/>
      <c r="E88" s="49"/>
      <c r="F88" s="50"/>
      <c r="G88" s="50"/>
      <c r="H88" s="50"/>
      <c r="I88" s="51"/>
      <c r="J88" s="50"/>
      <c r="K88" s="50"/>
      <c r="L88" s="50"/>
      <c r="M88" s="50"/>
      <c r="N88" s="50"/>
      <c r="O88" s="50"/>
      <c r="P88" s="50"/>
      <c r="Q88" s="50"/>
      <c r="R88" s="52">
        <f t="shared" si="4"/>
        <v>0</v>
      </c>
      <c r="S88" s="46">
        <f t="shared" si="5"/>
        <v>0</v>
      </c>
      <c r="T88" s="57"/>
      <c r="U88" s="4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8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  <c r="CU88" s="55"/>
      <c r="CV88" s="55"/>
      <c r="CW88" s="55"/>
      <c r="CX88" s="55"/>
      <c r="CY88" s="55"/>
      <c r="CZ88" s="55"/>
      <c r="DA88" s="55"/>
      <c r="DB88" s="55"/>
      <c r="DC88" s="55"/>
      <c r="DD88" s="55"/>
      <c r="DE88" s="55"/>
      <c r="DF88" s="55"/>
      <c r="DG88" s="55"/>
      <c r="DH88" s="55"/>
      <c r="DI88" s="55"/>
      <c r="DJ88" s="55"/>
      <c r="DK88" s="55"/>
      <c r="DL88" s="55"/>
      <c r="DM88" s="55"/>
      <c r="DN88" s="55"/>
      <c r="DO88" s="55"/>
      <c r="DP88" s="55"/>
      <c r="DQ88" s="55"/>
      <c r="DR88" s="55"/>
      <c r="DS88" s="55"/>
      <c r="DT88" s="55"/>
      <c r="DU88" s="55"/>
      <c r="DV88" s="55"/>
      <c r="DW88" s="55"/>
      <c r="DX88" s="55"/>
      <c r="DY88" s="55"/>
      <c r="DZ88" s="55"/>
      <c r="EA88" s="55"/>
      <c r="EB88" s="55"/>
      <c r="EC88" s="55"/>
      <c r="ED88" s="55"/>
    </row>
    <row r="89" spans="1:134" s="56" customFormat="1" ht="18.75" hidden="1" thickBot="1" x14ac:dyDescent="0.3">
      <c r="A89" s="40"/>
      <c r="B89" s="30" t="s">
        <v>108</v>
      </c>
      <c r="C89" s="41" t="s">
        <v>33</v>
      </c>
      <c r="D89" s="48"/>
      <c r="E89" s="49"/>
      <c r="F89" s="50"/>
      <c r="G89" s="50"/>
      <c r="H89" s="50"/>
      <c r="I89" s="51"/>
      <c r="J89" s="50"/>
      <c r="K89" s="50"/>
      <c r="L89" s="50"/>
      <c r="M89" s="50"/>
      <c r="N89" s="50"/>
      <c r="O89" s="50"/>
      <c r="P89" s="50"/>
      <c r="Q89" s="50"/>
      <c r="R89" s="52">
        <f t="shared" si="4"/>
        <v>0</v>
      </c>
      <c r="S89" s="46">
        <f t="shared" si="5"/>
        <v>0</v>
      </c>
      <c r="T89" s="57"/>
      <c r="U89" s="4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8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55"/>
      <c r="DK89" s="55"/>
      <c r="DL89" s="55"/>
      <c r="DM89" s="55"/>
      <c r="DN89" s="55"/>
      <c r="DO89" s="55"/>
      <c r="DP89" s="55"/>
      <c r="DQ89" s="55"/>
      <c r="DR89" s="55"/>
      <c r="DS89" s="55"/>
      <c r="DT89" s="55"/>
      <c r="DU89" s="55"/>
      <c r="DV89" s="55"/>
      <c r="DW89" s="55"/>
      <c r="DX89" s="55"/>
      <c r="DY89" s="55"/>
      <c r="DZ89" s="55"/>
      <c r="EA89" s="55"/>
      <c r="EB89" s="55"/>
      <c r="EC89" s="55"/>
      <c r="ED89" s="55"/>
    </row>
    <row r="90" spans="1:134" s="56" customFormat="1" ht="18.75" thickBot="1" x14ac:dyDescent="0.3">
      <c r="A90" s="40"/>
      <c r="B90" s="30" t="s">
        <v>109</v>
      </c>
      <c r="C90" s="41" t="s">
        <v>33</v>
      </c>
      <c r="D90" s="48"/>
      <c r="E90" s="49">
        <f>+I90+K90</f>
        <v>68256552</v>
      </c>
      <c r="F90" s="50"/>
      <c r="G90" s="50"/>
      <c r="H90" s="50"/>
      <c r="I90" s="51">
        <f>15677791+18113256</f>
        <v>33791047</v>
      </c>
      <c r="J90" s="50"/>
      <c r="K90" s="50">
        <f>15990750+18474755</f>
        <v>34465505</v>
      </c>
      <c r="L90" s="50"/>
      <c r="M90" s="50"/>
      <c r="N90" s="50"/>
      <c r="O90" s="50"/>
      <c r="P90" s="50"/>
      <c r="Q90" s="50"/>
      <c r="R90" s="52">
        <f t="shared" si="4"/>
        <v>68256552</v>
      </c>
      <c r="S90" s="46">
        <f t="shared" si="5"/>
        <v>0</v>
      </c>
      <c r="T90" s="57"/>
      <c r="U90" s="4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8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  <c r="CQ90" s="55"/>
      <c r="CR90" s="55"/>
      <c r="CS90" s="55"/>
      <c r="CT90" s="55"/>
      <c r="CU90" s="55"/>
      <c r="CV90" s="55"/>
      <c r="CW90" s="55"/>
      <c r="CX90" s="55"/>
      <c r="CY90" s="55"/>
      <c r="CZ90" s="55"/>
      <c r="DA90" s="55"/>
      <c r="DB90" s="55"/>
      <c r="DC90" s="55"/>
      <c r="DD90" s="55"/>
      <c r="DE90" s="55"/>
      <c r="DF90" s="55"/>
      <c r="DG90" s="55"/>
      <c r="DH90" s="55"/>
      <c r="DI90" s="55"/>
      <c r="DJ90" s="55"/>
      <c r="DK90" s="55"/>
      <c r="DL90" s="55"/>
      <c r="DM90" s="55"/>
      <c r="DN90" s="55"/>
      <c r="DO90" s="55"/>
      <c r="DP90" s="55"/>
      <c r="DQ90" s="55"/>
      <c r="DR90" s="55"/>
      <c r="DS90" s="55"/>
      <c r="DT90" s="55"/>
      <c r="DU90" s="55"/>
      <c r="DV90" s="55"/>
      <c r="DW90" s="55"/>
      <c r="DX90" s="55"/>
      <c r="DY90" s="55"/>
      <c r="DZ90" s="55"/>
      <c r="EA90" s="55"/>
      <c r="EB90" s="55"/>
      <c r="EC90" s="55"/>
      <c r="ED90" s="55"/>
    </row>
    <row r="91" spans="1:134" s="56" customFormat="1" ht="18.75" hidden="1" thickBot="1" x14ac:dyDescent="0.3">
      <c r="A91" s="40"/>
      <c r="B91" s="30" t="s">
        <v>110</v>
      </c>
      <c r="C91" s="41"/>
      <c r="D91" s="48"/>
      <c r="E91" s="49"/>
      <c r="F91" s="50"/>
      <c r="G91" s="50"/>
      <c r="H91" s="50"/>
      <c r="I91" s="51"/>
      <c r="J91" s="50"/>
      <c r="K91" s="50"/>
      <c r="L91" s="50"/>
      <c r="M91" s="50"/>
      <c r="N91" s="50"/>
      <c r="O91" s="50"/>
      <c r="P91" s="50"/>
      <c r="Q91" s="50"/>
      <c r="R91" s="52"/>
      <c r="S91" s="46"/>
      <c r="T91" s="57"/>
      <c r="U91" s="4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8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  <c r="DA91" s="55"/>
      <c r="DB91" s="55"/>
      <c r="DC91" s="55"/>
      <c r="DD91" s="55"/>
      <c r="DE91" s="55"/>
      <c r="DF91" s="55"/>
      <c r="DG91" s="55"/>
      <c r="DH91" s="55"/>
      <c r="DI91" s="55"/>
      <c r="DJ91" s="55"/>
      <c r="DK91" s="55"/>
      <c r="DL91" s="55"/>
      <c r="DM91" s="55"/>
      <c r="DN91" s="55"/>
      <c r="DO91" s="55"/>
      <c r="DP91" s="55"/>
      <c r="DQ91" s="55"/>
      <c r="DR91" s="55"/>
      <c r="DS91" s="55"/>
      <c r="DT91" s="55"/>
      <c r="DU91" s="55"/>
      <c r="DV91" s="55"/>
      <c r="DW91" s="55"/>
      <c r="DX91" s="55"/>
      <c r="DY91" s="55"/>
      <c r="DZ91" s="55"/>
      <c r="EA91" s="55"/>
      <c r="EB91" s="55"/>
      <c r="EC91" s="55"/>
      <c r="ED91" s="55"/>
    </row>
    <row r="92" spans="1:134" s="56" customFormat="1" ht="18.75" hidden="1" thickBot="1" x14ac:dyDescent="0.3">
      <c r="A92" s="40"/>
      <c r="B92" s="30" t="s">
        <v>111</v>
      </c>
      <c r="C92" s="41"/>
      <c r="D92" s="48"/>
      <c r="E92" s="49"/>
      <c r="F92" s="50"/>
      <c r="G92" s="50"/>
      <c r="H92" s="50"/>
      <c r="I92" s="51"/>
      <c r="J92" s="50"/>
      <c r="K92" s="50"/>
      <c r="L92" s="50"/>
      <c r="M92" s="50"/>
      <c r="N92" s="50"/>
      <c r="O92" s="50"/>
      <c r="P92" s="50"/>
      <c r="Q92" s="50"/>
      <c r="R92" s="52"/>
      <c r="S92" s="52"/>
      <c r="T92" s="57"/>
      <c r="U92" s="4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8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  <c r="DC92" s="55"/>
      <c r="DD92" s="55"/>
      <c r="DE92" s="55"/>
      <c r="DF92" s="55"/>
      <c r="DG92" s="55"/>
      <c r="DH92" s="55"/>
      <c r="DI92" s="55"/>
      <c r="DJ92" s="55"/>
      <c r="DK92" s="55"/>
      <c r="DL92" s="55"/>
      <c r="DM92" s="55"/>
      <c r="DN92" s="55"/>
      <c r="DO92" s="55"/>
      <c r="DP92" s="55"/>
      <c r="DQ92" s="55"/>
      <c r="DR92" s="55"/>
      <c r="DS92" s="55"/>
      <c r="DT92" s="55"/>
      <c r="DU92" s="55"/>
      <c r="DV92" s="55"/>
      <c r="DW92" s="55"/>
      <c r="DX92" s="55"/>
      <c r="DY92" s="55"/>
      <c r="DZ92" s="55"/>
      <c r="EA92" s="55"/>
      <c r="EB92" s="55"/>
      <c r="EC92" s="55"/>
      <c r="ED92" s="55"/>
    </row>
    <row r="93" spans="1:134" s="56" customFormat="1" ht="18.75" hidden="1" thickBot="1" x14ac:dyDescent="0.3">
      <c r="A93" s="40"/>
      <c r="B93" s="30" t="s">
        <v>112</v>
      </c>
      <c r="C93" s="41"/>
      <c r="D93" s="48"/>
      <c r="E93" s="49"/>
      <c r="F93" s="50"/>
      <c r="G93" s="50"/>
      <c r="H93" s="50"/>
      <c r="I93" s="51"/>
      <c r="J93" s="50"/>
      <c r="K93" s="50"/>
      <c r="L93" s="50"/>
      <c r="M93" s="50"/>
      <c r="N93" s="50"/>
      <c r="O93" s="50"/>
      <c r="P93" s="50"/>
      <c r="Q93" s="50"/>
      <c r="R93" s="52"/>
      <c r="S93" s="52"/>
      <c r="T93" s="57"/>
      <c r="U93" s="4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8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55"/>
      <c r="DF93" s="55"/>
      <c r="DG93" s="55"/>
      <c r="DH93" s="55"/>
      <c r="DI93" s="55"/>
      <c r="DJ93" s="55"/>
      <c r="DK93" s="55"/>
      <c r="DL93" s="55"/>
      <c r="DM93" s="55"/>
      <c r="DN93" s="55"/>
      <c r="DO93" s="55"/>
      <c r="DP93" s="55"/>
      <c r="DQ93" s="55"/>
      <c r="DR93" s="55"/>
      <c r="DS93" s="55"/>
      <c r="DT93" s="55"/>
      <c r="DU93" s="55"/>
      <c r="DV93" s="55"/>
      <c r="DW93" s="55"/>
      <c r="DX93" s="55"/>
      <c r="DY93" s="55"/>
      <c r="DZ93" s="55"/>
      <c r="EA93" s="55"/>
      <c r="EB93" s="55"/>
      <c r="EC93" s="55"/>
      <c r="ED93" s="55"/>
    </row>
    <row r="94" spans="1:134" s="56" customFormat="1" ht="18.75" hidden="1" thickBot="1" x14ac:dyDescent="0.3">
      <c r="A94" s="40"/>
      <c r="B94" s="30" t="s">
        <v>113</v>
      </c>
      <c r="C94" s="41"/>
      <c r="D94" s="48"/>
      <c r="E94" s="49"/>
      <c r="F94" s="50"/>
      <c r="G94" s="50"/>
      <c r="H94" s="50"/>
      <c r="I94" s="51"/>
      <c r="J94" s="50"/>
      <c r="K94" s="50"/>
      <c r="L94" s="50"/>
      <c r="M94" s="50"/>
      <c r="N94" s="50"/>
      <c r="O94" s="50"/>
      <c r="P94" s="50"/>
      <c r="Q94" s="50"/>
      <c r="R94" s="52"/>
      <c r="S94" s="52"/>
      <c r="T94" s="57"/>
      <c r="U94" s="4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8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  <c r="CU94" s="55"/>
      <c r="CV94" s="55"/>
      <c r="CW94" s="55"/>
      <c r="CX94" s="55"/>
      <c r="CY94" s="55"/>
      <c r="CZ94" s="55"/>
      <c r="DA94" s="55"/>
      <c r="DB94" s="55"/>
      <c r="DC94" s="55"/>
      <c r="DD94" s="55"/>
      <c r="DE94" s="55"/>
      <c r="DF94" s="55"/>
      <c r="DG94" s="55"/>
      <c r="DH94" s="55"/>
      <c r="DI94" s="55"/>
      <c r="DJ94" s="55"/>
      <c r="DK94" s="55"/>
      <c r="DL94" s="55"/>
      <c r="DM94" s="55"/>
      <c r="DN94" s="55"/>
      <c r="DO94" s="55"/>
      <c r="DP94" s="55"/>
      <c r="DQ94" s="55"/>
      <c r="DR94" s="55"/>
      <c r="DS94" s="55"/>
      <c r="DT94" s="55"/>
      <c r="DU94" s="55"/>
      <c r="DV94" s="55"/>
      <c r="DW94" s="55"/>
      <c r="DX94" s="55"/>
      <c r="DY94" s="55"/>
      <c r="DZ94" s="55"/>
      <c r="EA94" s="55"/>
      <c r="EB94" s="55"/>
      <c r="EC94" s="55"/>
      <c r="ED94" s="55"/>
    </row>
    <row r="95" spans="1:134" s="56" customFormat="1" ht="36.75" hidden="1" thickBot="1" x14ac:dyDescent="0.3">
      <c r="A95" s="40"/>
      <c r="B95" s="30" t="s">
        <v>114</v>
      </c>
      <c r="C95" s="41"/>
      <c r="D95" s="48"/>
      <c r="E95" s="49"/>
      <c r="F95" s="50"/>
      <c r="G95" s="50"/>
      <c r="H95" s="50"/>
      <c r="I95" s="51"/>
      <c r="J95" s="50"/>
      <c r="K95" s="50"/>
      <c r="L95" s="50"/>
      <c r="M95" s="50"/>
      <c r="N95" s="50"/>
      <c r="O95" s="50"/>
      <c r="P95" s="50"/>
      <c r="Q95" s="50"/>
      <c r="R95" s="52"/>
      <c r="S95" s="52"/>
      <c r="T95" s="57"/>
      <c r="U95" s="4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8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  <c r="DB95" s="55"/>
      <c r="DC95" s="55"/>
      <c r="DD95" s="55"/>
      <c r="DE95" s="55"/>
      <c r="DF95" s="55"/>
      <c r="DG95" s="55"/>
      <c r="DH95" s="55"/>
      <c r="DI95" s="55"/>
      <c r="DJ95" s="55"/>
      <c r="DK95" s="55"/>
      <c r="DL95" s="55"/>
      <c r="DM95" s="55"/>
      <c r="DN95" s="55"/>
      <c r="DO95" s="55"/>
      <c r="DP95" s="55"/>
      <c r="DQ95" s="55"/>
      <c r="DR95" s="55"/>
      <c r="DS95" s="55"/>
      <c r="DT95" s="55"/>
      <c r="DU95" s="55"/>
      <c r="DV95" s="55"/>
      <c r="DW95" s="55"/>
      <c r="DX95" s="55"/>
      <c r="DY95" s="55"/>
      <c r="DZ95" s="55"/>
      <c r="EA95" s="55"/>
      <c r="EB95" s="55"/>
      <c r="EC95" s="55"/>
      <c r="ED95" s="55"/>
    </row>
    <row r="96" spans="1:134" s="56" customFormat="1" ht="36.75" hidden="1" thickBot="1" x14ac:dyDescent="0.3">
      <c r="A96" s="40"/>
      <c r="B96" s="30" t="s">
        <v>115</v>
      </c>
      <c r="C96" s="41"/>
      <c r="D96" s="48"/>
      <c r="E96" s="49"/>
      <c r="F96" s="50"/>
      <c r="G96" s="50"/>
      <c r="H96" s="50"/>
      <c r="I96" s="51"/>
      <c r="J96" s="50"/>
      <c r="K96" s="50"/>
      <c r="L96" s="50"/>
      <c r="M96" s="50"/>
      <c r="N96" s="50"/>
      <c r="O96" s="50"/>
      <c r="P96" s="50"/>
      <c r="Q96" s="50"/>
      <c r="R96" s="52"/>
      <c r="S96" s="52"/>
      <c r="T96" s="57"/>
      <c r="U96" s="4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8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  <c r="CT96" s="55"/>
      <c r="CU96" s="55"/>
      <c r="CV96" s="55"/>
      <c r="CW96" s="55"/>
      <c r="CX96" s="55"/>
      <c r="CY96" s="55"/>
      <c r="CZ96" s="55"/>
      <c r="DA96" s="55"/>
      <c r="DB96" s="55"/>
      <c r="DC96" s="55"/>
      <c r="DD96" s="55"/>
      <c r="DE96" s="55"/>
      <c r="DF96" s="55"/>
      <c r="DG96" s="55"/>
      <c r="DH96" s="55"/>
      <c r="DI96" s="55"/>
      <c r="DJ96" s="55"/>
      <c r="DK96" s="55"/>
      <c r="DL96" s="55"/>
      <c r="DM96" s="55"/>
      <c r="DN96" s="55"/>
      <c r="DO96" s="55"/>
      <c r="DP96" s="55"/>
      <c r="DQ96" s="55"/>
      <c r="DR96" s="55"/>
      <c r="DS96" s="55"/>
      <c r="DT96" s="55"/>
      <c r="DU96" s="55"/>
      <c r="DV96" s="55"/>
      <c r="DW96" s="55"/>
      <c r="DX96" s="55"/>
      <c r="DY96" s="55"/>
      <c r="DZ96" s="55"/>
      <c r="EA96" s="55"/>
      <c r="EB96" s="55"/>
      <c r="EC96" s="55"/>
      <c r="ED96" s="55"/>
    </row>
    <row r="97" spans="1:134" s="56" customFormat="1" ht="18.75" hidden="1" thickBot="1" x14ac:dyDescent="0.3">
      <c r="A97" s="40"/>
      <c r="B97" s="30" t="s">
        <v>116</v>
      </c>
      <c r="C97" s="41"/>
      <c r="D97" s="48"/>
      <c r="E97" s="49"/>
      <c r="F97" s="50"/>
      <c r="G97" s="50"/>
      <c r="H97" s="50"/>
      <c r="I97" s="51"/>
      <c r="J97" s="50"/>
      <c r="K97" s="50"/>
      <c r="L97" s="50"/>
      <c r="M97" s="50"/>
      <c r="N97" s="50"/>
      <c r="O97" s="50"/>
      <c r="P97" s="50"/>
      <c r="Q97" s="50"/>
      <c r="R97" s="52"/>
      <c r="S97" s="52"/>
      <c r="T97" s="57"/>
      <c r="U97" s="4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8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5"/>
      <c r="CT97" s="55"/>
      <c r="CU97" s="55"/>
      <c r="CV97" s="55"/>
      <c r="CW97" s="55"/>
      <c r="CX97" s="55"/>
      <c r="CY97" s="55"/>
      <c r="CZ97" s="55"/>
      <c r="DA97" s="55"/>
      <c r="DB97" s="55"/>
      <c r="DC97" s="55"/>
      <c r="DD97" s="55"/>
      <c r="DE97" s="55"/>
      <c r="DF97" s="55"/>
      <c r="DG97" s="55"/>
      <c r="DH97" s="55"/>
      <c r="DI97" s="55"/>
      <c r="DJ97" s="55"/>
      <c r="DK97" s="55"/>
      <c r="DL97" s="55"/>
      <c r="DM97" s="55"/>
      <c r="DN97" s="55"/>
      <c r="DO97" s="55"/>
      <c r="DP97" s="55"/>
      <c r="DQ97" s="55"/>
      <c r="DR97" s="55"/>
      <c r="DS97" s="55"/>
      <c r="DT97" s="55"/>
      <c r="DU97" s="55"/>
      <c r="DV97" s="55"/>
      <c r="DW97" s="55"/>
      <c r="DX97" s="55"/>
      <c r="DY97" s="55"/>
      <c r="DZ97" s="55"/>
      <c r="EA97" s="55"/>
      <c r="EB97" s="55"/>
      <c r="EC97" s="55"/>
      <c r="ED97" s="55"/>
    </row>
    <row r="98" spans="1:134" s="56" customFormat="1" ht="36.75" hidden="1" thickBot="1" x14ac:dyDescent="0.3">
      <c r="A98" s="40"/>
      <c r="B98" s="30" t="s">
        <v>117</v>
      </c>
      <c r="C98" s="41"/>
      <c r="D98" s="48"/>
      <c r="E98" s="49"/>
      <c r="F98" s="50"/>
      <c r="G98" s="50"/>
      <c r="H98" s="50"/>
      <c r="I98" s="51"/>
      <c r="J98" s="50"/>
      <c r="K98" s="50"/>
      <c r="L98" s="50"/>
      <c r="M98" s="50"/>
      <c r="N98" s="50"/>
      <c r="O98" s="50"/>
      <c r="P98" s="50"/>
      <c r="Q98" s="50"/>
      <c r="R98" s="52"/>
      <c r="S98" s="52"/>
      <c r="T98" s="57"/>
      <c r="U98" s="4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8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  <c r="CM98" s="55"/>
      <c r="CN98" s="55"/>
      <c r="CO98" s="55"/>
      <c r="CP98" s="55"/>
      <c r="CQ98" s="55"/>
      <c r="CR98" s="55"/>
      <c r="CS98" s="55"/>
      <c r="CT98" s="55"/>
      <c r="CU98" s="55"/>
      <c r="CV98" s="55"/>
      <c r="CW98" s="55"/>
      <c r="CX98" s="55"/>
      <c r="CY98" s="55"/>
      <c r="CZ98" s="55"/>
      <c r="DA98" s="55"/>
      <c r="DB98" s="55"/>
      <c r="DC98" s="55"/>
      <c r="DD98" s="55"/>
      <c r="DE98" s="55"/>
      <c r="DF98" s="55"/>
      <c r="DG98" s="55"/>
      <c r="DH98" s="55"/>
      <c r="DI98" s="55"/>
      <c r="DJ98" s="55"/>
      <c r="DK98" s="55"/>
      <c r="DL98" s="55"/>
      <c r="DM98" s="55"/>
      <c r="DN98" s="55"/>
      <c r="DO98" s="55"/>
      <c r="DP98" s="55"/>
      <c r="DQ98" s="55"/>
      <c r="DR98" s="55"/>
      <c r="DS98" s="55"/>
      <c r="DT98" s="55"/>
      <c r="DU98" s="55"/>
      <c r="DV98" s="55"/>
      <c r="DW98" s="55"/>
      <c r="DX98" s="55"/>
      <c r="DY98" s="55"/>
      <c r="DZ98" s="55"/>
      <c r="EA98" s="55"/>
      <c r="EB98" s="55"/>
      <c r="EC98" s="55"/>
      <c r="ED98" s="55"/>
    </row>
    <row r="99" spans="1:134" s="56" customFormat="1" ht="18.75" hidden="1" thickBot="1" x14ac:dyDescent="0.3">
      <c r="A99" s="40"/>
      <c r="B99" s="30" t="s">
        <v>118</v>
      </c>
      <c r="C99" s="41"/>
      <c r="D99" s="48"/>
      <c r="E99" s="49"/>
      <c r="F99" s="50"/>
      <c r="G99" s="50"/>
      <c r="H99" s="50"/>
      <c r="I99" s="51"/>
      <c r="J99" s="50"/>
      <c r="K99" s="50"/>
      <c r="L99" s="50"/>
      <c r="M99" s="50"/>
      <c r="N99" s="50"/>
      <c r="O99" s="50"/>
      <c r="P99" s="50"/>
      <c r="Q99" s="50"/>
      <c r="R99" s="52"/>
      <c r="S99" s="52"/>
      <c r="T99" s="57"/>
      <c r="U99" s="4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8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  <c r="CQ99" s="55"/>
      <c r="CR99" s="55"/>
      <c r="CS99" s="55"/>
      <c r="CT99" s="55"/>
      <c r="CU99" s="55"/>
      <c r="CV99" s="55"/>
      <c r="CW99" s="55"/>
      <c r="CX99" s="55"/>
      <c r="CY99" s="55"/>
      <c r="CZ99" s="55"/>
      <c r="DA99" s="55"/>
      <c r="DB99" s="55"/>
      <c r="DC99" s="55"/>
      <c r="DD99" s="55"/>
      <c r="DE99" s="55"/>
      <c r="DF99" s="55"/>
      <c r="DG99" s="55"/>
      <c r="DH99" s="55"/>
      <c r="DI99" s="55"/>
      <c r="DJ99" s="55"/>
      <c r="DK99" s="55"/>
      <c r="DL99" s="55"/>
      <c r="DM99" s="55"/>
      <c r="DN99" s="55"/>
      <c r="DO99" s="55"/>
      <c r="DP99" s="55"/>
      <c r="DQ99" s="55"/>
      <c r="DR99" s="55"/>
      <c r="DS99" s="55"/>
      <c r="DT99" s="55"/>
      <c r="DU99" s="55"/>
      <c r="DV99" s="55"/>
      <c r="DW99" s="55"/>
      <c r="DX99" s="55"/>
      <c r="DY99" s="55"/>
      <c r="DZ99" s="55"/>
      <c r="EA99" s="55"/>
      <c r="EB99" s="55"/>
      <c r="EC99" s="55"/>
      <c r="ED99" s="55"/>
    </row>
    <row r="100" spans="1:134" s="56" customFormat="1" ht="18.75" hidden="1" thickBot="1" x14ac:dyDescent="0.3">
      <c r="A100" s="40"/>
      <c r="B100" s="30" t="s">
        <v>119</v>
      </c>
      <c r="C100" s="41"/>
      <c r="D100" s="48"/>
      <c r="E100" s="49"/>
      <c r="F100" s="50"/>
      <c r="G100" s="50"/>
      <c r="H100" s="50"/>
      <c r="I100" s="51"/>
      <c r="J100" s="50"/>
      <c r="K100" s="50"/>
      <c r="L100" s="50"/>
      <c r="M100" s="50"/>
      <c r="N100" s="50"/>
      <c r="O100" s="50"/>
      <c r="P100" s="50"/>
      <c r="Q100" s="50"/>
      <c r="R100" s="52"/>
      <c r="S100" s="52"/>
      <c r="T100" s="57"/>
      <c r="U100" s="4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8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  <c r="CZ100" s="55"/>
      <c r="DA100" s="55"/>
      <c r="DB100" s="55"/>
      <c r="DC100" s="55"/>
      <c r="DD100" s="55"/>
      <c r="DE100" s="55"/>
      <c r="DF100" s="55"/>
      <c r="DG100" s="55"/>
      <c r="DH100" s="55"/>
      <c r="DI100" s="55"/>
      <c r="DJ100" s="55"/>
      <c r="DK100" s="55"/>
      <c r="DL100" s="55"/>
      <c r="DM100" s="55"/>
      <c r="DN100" s="55"/>
      <c r="DO100" s="55"/>
      <c r="DP100" s="55"/>
      <c r="DQ100" s="55"/>
      <c r="DR100" s="55"/>
      <c r="DS100" s="55"/>
      <c r="DT100" s="55"/>
      <c r="DU100" s="55"/>
      <c r="DV100" s="55"/>
      <c r="DW100" s="55"/>
      <c r="DX100" s="55"/>
      <c r="DY100" s="55"/>
      <c r="DZ100" s="55"/>
      <c r="EA100" s="55"/>
      <c r="EB100" s="55"/>
      <c r="EC100" s="55"/>
      <c r="ED100" s="55"/>
    </row>
    <row r="101" spans="1:134" s="65" customFormat="1" ht="36.75" hidden="1" thickBot="1" x14ac:dyDescent="0.3">
      <c r="A101" s="40"/>
      <c r="B101" s="30" t="s">
        <v>120</v>
      </c>
      <c r="C101" s="41"/>
      <c r="D101" s="48"/>
      <c r="E101" s="49"/>
      <c r="F101" s="50"/>
      <c r="G101" s="50"/>
      <c r="H101" s="50"/>
      <c r="I101" s="51"/>
      <c r="J101" s="50"/>
      <c r="K101" s="50"/>
      <c r="L101" s="50"/>
      <c r="M101" s="50"/>
      <c r="N101" s="50"/>
      <c r="O101" s="50"/>
      <c r="P101" s="50"/>
      <c r="Q101" s="50"/>
      <c r="R101" s="52"/>
      <c r="S101" s="52"/>
      <c r="T101" s="57"/>
      <c r="U101" s="4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8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55"/>
      <c r="DK101" s="55"/>
      <c r="DL101" s="55"/>
      <c r="DM101" s="55"/>
      <c r="DN101" s="55"/>
      <c r="DO101" s="55"/>
      <c r="DP101" s="55"/>
      <c r="DQ101" s="55"/>
      <c r="DR101" s="55"/>
      <c r="DS101" s="55"/>
      <c r="DT101" s="55"/>
      <c r="DU101" s="55"/>
      <c r="DV101" s="55"/>
      <c r="DW101" s="55"/>
      <c r="DX101" s="55"/>
      <c r="DY101" s="55"/>
      <c r="DZ101" s="55"/>
      <c r="EA101" s="55"/>
      <c r="EB101" s="55"/>
      <c r="EC101" s="55"/>
      <c r="ED101" s="55"/>
    </row>
    <row r="102" spans="1:134" s="56" customFormat="1" ht="36.75" hidden="1" thickBot="1" x14ac:dyDescent="0.3">
      <c r="A102" s="40"/>
      <c r="B102" s="30" t="s">
        <v>121</v>
      </c>
      <c r="C102" s="41"/>
      <c r="D102" s="48"/>
      <c r="E102" s="49"/>
      <c r="F102" s="50"/>
      <c r="G102" s="50"/>
      <c r="H102" s="50"/>
      <c r="I102" s="51"/>
      <c r="J102" s="50"/>
      <c r="K102" s="50"/>
      <c r="L102" s="50"/>
      <c r="M102" s="50"/>
      <c r="N102" s="50"/>
      <c r="O102" s="50"/>
      <c r="P102" s="50"/>
      <c r="Q102" s="50"/>
      <c r="R102" s="52"/>
      <c r="S102" s="52"/>
      <c r="T102" s="57"/>
      <c r="U102" s="4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8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55"/>
      <c r="DK102" s="55"/>
      <c r="DL102" s="55"/>
      <c r="DM102" s="55"/>
      <c r="DN102" s="55"/>
      <c r="DO102" s="55"/>
      <c r="DP102" s="55"/>
      <c r="DQ102" s="55"/>
      <c r="DR102" s="55"/>
      <c r="DS102" s="55"/>
      <c r="DT102" s="55"/>
      <c r="DU102" s="55"/>
      <c r="DV102" s="55"/>
      <c r="DW102" s="55"/>
      <c r="DX102" s="55"/>
      <c r="DY102" s="55"/>
      <c r="DZ102" s="55"/>
      <c r="EA102" s="55"/>
      <c r="EB102" s="55"/>
      <c r="EC102" s="55"/>
      <c r="ED102" s="55"/>
    </row>
    <row r="103" spans="1:134" s="56" customFormat="1" ht="18.75" hidden="1" thickBot="1" x14ac:dyDescent="0.3">
      <c r="A103" s="40"/>
      <c r="B103" s="30" t="s">
        <v>122</v>
      </c>
      <c r="C103" s="41"/>
      <c r="D103" s="48"/>
      <c r="E103" s="49"/>
      <c r="F103" s="50"/>
      <c r="G103" s="50"/>
      <c r="H103" s="50"/>
      <c r="I103" s="51"/>
      <c r="J103" s="50"/>
      <c r="K103" s="50"/>
      <c r="L103" s="50"/>
      <c r="M103" s="50"/>
      <c r="N103" s="50"/>
      <c r="O103" s="50"/>
      <c r="P103" s="50"/>
      <c r="Q103" s="50"/>
      <c r="R103" s="52"/>
      <c r="S103" s="52"/>
      <c r="T103" s="57"/>
      <c r="U103" s="4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8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  <c r="CQ103" s="55"/>
      <c r="CR103" s="55"/>
      <c r="CS103" s="55"/>
      <c r="CT103" s="55"/>
      <c r="CU103" s="55"/>
      <c r="CV103" s="55"/>
      <c r="CW103" s="55"/>
      <c r="CX103" s="55"/>
      <c r="CY103" s="55"/>
      <c r="CZ103" s="55"/>
      <c r="DA103" s="55"/>
      <c r="DB103" s="55"/>
      <c r="DC103" s="55"/>
      <c r="DD103" s="55"/>
      <c r="DE103" s="55"/>
      <c r="DF103" s="55"/>
      <c r="DG103" s="55"/>
      <c r="DH103" s="55"/>
      <c r="DI103" s="55"/>
      <c r="DJ103" s="55"/>
      <c r="DK103" s="55"/>
      <c r="DL103" s="55"/>
      <c r="DM103" s="55"/>
      <c r="DN103" s="55"/>
      <c r="DO103" s="55"/>
      <c r="DP103" s="55"/>
      <c r="DQ103" s="55"/>
      <c r="DR103" s="55"/>
      <c r="DS103" s="55"/>
      <c r="DT103" s="55"/>
      <c r="DU103" s="55"/>
      <c r="DV103" s="55"/>
      <c r="DW103" s="55"/>
      <c r="DX103" s="55"/>
      <c r="DY103" s="55"/>
      <c r="DZ103" s="55"/>
      <c r="EA103" s="55"/>
      <c r="EB103" s="55"/>
      <c r="EC103" s="55"/>
      <c r="ED103" s="55"/>
    </row>
    <row r="104" spans="1:134" s="56" customFormat="1" ht="18.75" hidden="1" thickBot="1" x14ac:dyDescent="0.3">
      <c r="A104" s="40"/>
      <c r="B104" s="30" t="s">
        <v>123</v>
      </c>
      <c r="C104" s="41"/>
      <c r="D104" s="48"/>
      <c r="E104" s="49"/>
      <c r="F104" s="50"/>
      <c r="G104" s="50"/>
      <c r="H104" s="50"/>
      <c r="I104" s="51"/>
      <c r="J104" s="50"/>
      <c r="K104" s="50"/>
      <c r="L104" s="50"/>
      <c r="M104" s="50"/>
      <c r="N104" s="50"/>
      <c r="O104" s="50"/>
      <c r="P104" s="50"/>
      <c r="Q104" s="50"/>
      <c r="R104" s="52">
        <f>SUM(F104:Q104)</f>
        <v>0</v>
      </c>
      <c r="S104" s="52">
        <f>+E104-R104</f>
        <v>0</v>
      </c>
      <c r="T104" s="57"/>
      <c r="U104" s="4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8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  <c r="DB104" s="55"/>
      <c r="DC104" s="55"/>
      <c r="DD104" s="55"/>
      <c r="DE104" s="55"/>
      <c r="DF104" s="55"/>
      <c r="DG104" s="55"/>
      <c r="DH104" s="55"/>
      <c r="DI104" s="55"/>
      <c r="DJ104" s="55"/>
      <c r="DK104" s="55"/>
      <c r="DL104" s="55"/>
      <c r="DM104" s="55"/>
      <c r="DN104" s="55"/>
      <c r="DO104" s="55"/>
      <c r="DP104" s="55"/>
      <c r="DQ104" s="55"/>
      <c r="DR104" s="55"/>
      <c r="DS104" s="55"/>
      <c r="DT104" s="55"/>
      <c r="DU104" s="55"/>
      <c r="DV104" s="55"/>
      <c r="DW104" s="55"/>
      <c r="DX104" s="55"/>
      <c r="DY104" s="55"/>
      <c r="DZ104" s="55"/>
      <c r="EA104" s="55"/>
      <c r="EB104" s="55"/>
      <c r="EC104" s="55"/>
      <c r="ED104" s="55"/>
    </row>
    <row r="105" spans="1:134" s="56" customFormat="1" ht="18.75" thickBot="1" x14ac:dyDescent="0.3">
      <c r="A105" s="55"/>
      <c r="B105" s="66" t="s">
        <v>124</v>
      </c>
      <c r="C105" s="67"/>
      <c r="D105" s="68">
        <f t="shared" ref="D105:S105" si="6">SUM(D15:D104)</f>
        <v>2101840430</v>
      </c>
      <c r="E105" s="69">
        <f t="shared" si="6"/>
        <v>1435443926.4999998</v>
      </c>
      <c r="F105" s="70">
        <f t="shared" si="6"/>
        <v>133843244</v>
      </c>
      <c r="G105" s="70">
        <f t="shared" si="6"/>
        <v>129683144</v>
      </c>
      <c r="H105" s="70">
        <f t="shared" si="6"/>
        <v>268449958.30000001</v>
      </c>
      <c r="I105" s="70">
        <f t="shared" si="6"/>
        <v>246218701.5</v>
      </c>
      <c r="J105" s="70">
        <f t="shared" si="6"/>
        <v>129683144</v>
      </c>
      <c r="K105" s="70">
        <f t="shared" si="6"/>
        <v>215422488.69999999</v>
      </c>
      <c r="L105" s="70">
        <f t="shared" si="6"/>
        <v>141922121</v>
      </c>
      <c r="M105" s="70">
        <f t="shared" si="6"/>
        <v>157962015</v>
      </c>
      <c r="N105" s="70">
        <f t="shared" si="6"/>
        <v>0</v>
      </c>
      <c r="O105" s="70">
        <f t="shared" si="6"/>
        <v>0</v>
      </c>
      <c r="P105" s="70">
        <f t="shared" si="6"/>
        <v>0</v>
      </c>
      <c r="Q105" s="70">
        <f t="shared" si="6"/>
        <v>0</v>
      </c>
      <c r="R105" s="70">
        <f t="shared" si="6"/>
        <v>1423184816.4999998</v>
      </c>
      <c r="S105" s="70">
        <f t="shared" si="6"/>
        <v>12259110</v>
      </c>
      <c r="T105" s="57"/>
      <c r="U105" s="4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8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  <c r="DM105" s="55"/>
      <c r="DN105" s="55"/>
      <c r="DO105" s="55"/>
      <c r="DP105" s="55"/>
      <c r="DQ105" s="55"/>
      <c r="DR105" s="55"/>
      <c r="DS105" s="55"/>
      <c r="DT105" s="55"/>
      <c r="DU105" s="55"/>
      <c r="DV105" s="55"/>
      <c r="DW105" s="55"/>
      <c r="DX105" s="55"/>
      <c r="DY105" s="55"/>
      <c r="DZ105" s="55"/>
      <c r="EA105" s="55"/>
      <c r="EB105" s="55"/>
      <c r="EC105" s="55"/>
      <c r="ED105" s="55"/>
    </row>
    <row r="106" spans="1:134" s="55" customFormat="1" ht="21.75" customHeight="1" x14ac:dyDescent="0.25">
      <c r="R106" s="71"/>
      <c r="S106" s="71"/>
    </row>
    <row r="107" spans="1:134" s="55" customFormat="1" ht="21.75" customHeight="1" x14ac:dyDescent="0.25">
      <c r="D107" s="72"/>
      <c r="E107" s="72"/>
      <c r="F107" s="72"/>
      <c r="G107" s="72"/>
      <c r="H107" s="72"/>
      <c r="R107" s="71"/>
      <c r="S107" s="71"/>
    </row>
    <row r="108" spans="1:134" s="55" customFormat="1" ht="21.75" customHeight="1" thickBot="1" x14ac:dyDescent="0.3">
      <c r="R108" s="71"/>
      <c r="S108" s="71"/>
    </row>
    <row r="109" spans="1:134" s="55" customFormat="1" ht="15.75" x14ac:dyDescent="0.25">
      <c r="B109" s="83" t="s">
        <v>125</v>
      </c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5"/>
    </row>
    <row r="110" spans="1:134" s="5" customFormat="1" ht="18.75" x14ac:dyDescent="0.3">
      <c r="B110" s="86" t="s">
        <v>126</v>
      </c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8"/>
    </row>
    <row r="111" spans="1:134" s="5" customFormat="1" ht="18.75" x14ac:dyDescent="0.3">
      <c r="B111" s="86" t="s">
        <v>127</v>
      </c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8"/>
    </row>
    <row r="112" spans="1:134" s="5" customFormat="1" ht="18.75" x14ac:dyDescent="0.3">
      <c r="B112" s="86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8"/>
    </row>
    <row r="113" spans="2:19" s="6" customFormat="1" ht="21.75" customHeight="1" thickBot="1" x14ac:dyDescent="0.3">
      <c r="B113" s="73"/>
      <c r="C113" s="74"/>
      <c r="D113" s="75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6"/>
    </row>
    <row r="114" spans="2:19" s="55" customFormat="1" ht="21.75" customHeight="1" x14ac:dyDescent="0.25">
      <c r="R114" s="71"/>
      <c r="S114" s="71"/>
    </row>
    <row r="115" spans="2:19" s="55" customFormat="1" ht="21.75" customHeight="1" x14ac:dyDescent="0.25">
      <c r="R115" s="71"/>
      <c r="S115" s="71"/>
    </row>
    <row r="116" spans="2:19" s="55" customFormat="1" ht="21.75" customHeight="1" x14ac:dyDescent="0.25">
      <c r="R116" s="71"/>
      <c r="S116" s="71"/>
    </row>
    <row r="117" spans="2:19" s="55" customFormat="1" ht="21.75" customHeight="1" x14ac:dyDescent="0.25">
      <c r="R117" s="71"/>
      <c r="S117" s="71"/>
    </row>
    <row r="118" spans="2:19" s="55" customFormat="1" ht="21.75" customHeight="1" x14ac:dyDescent="0.25">
      <c r="R118" s="71"/>
      <c r="S118" s="71"/>
    </row>
    <row r="119" spans="2:19" s="55" customFormat="1" ht="15.75" x14ac:dyDescent="0.25">
      <c r="R119" s="71"/>
      <c r="S119" s="71"/>
    </row>
    <row r="120" spans="2:19" s="55" customFormat="1" ht="15.75" x14ac:dyDescent="0.25">
      <c r="R120" s="71"/>
      <c r="S120" s="71"/>
    </row>
    <row r="121" spans="2:19" s="55" customFormat="1" ht="15.75" x14ac:dyDescent="0.25">
      <c r="R121" s="71"/>
      <c r="S121" s="71"/>
    </row>
    <row r="122" spans="2:19" s="55" customFormat="1" ht="15.75" x14ac:dyDescent="0.25">
      <c r="R122" s="71"/>
      <c r="S122" s="71"/>
    </row>
    <row r="123" spans="2:19" s="55" customFormat="1" ht="15.75" x14ac:dyDescent="0.25">
      <c r="R123" s="71"/>
      <c r="S123" s="71"/>
    </row>
    <row r="124" spans="2:19" s="55" customFormat="1" ht="15.75" x14ac:dyDescent="0.25">
      <c r="R124" s="71"/>
      <c r="S124" s="71"/>
    </row>
    <row r="125" spans="2:19" s="55" customFormat="1" ht="15.75" x14ac:dyDescent="0.25">
      <c r="R125" s="71"/>
      <c r="S125" s="71"/>
    </row>
    <row r="126" spans="2:19" s="55" customFormat="1" ht="15.75" x14ac:dyDescent="0.25">
      <c r="R126" s="71"/>
      <c r="S126" s="71"/>
    </row>
    <row r="127" spans="2:19" s="55" customFormat="1" ht="16.5" x14ac:dyDescent="0.25">
      <c r="B127" s="77"/>
      <c r="C127" s="77"/>
      <c r="D127" s="78"/>
      <c r="E127" s="79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8"/>
      <c r="S127" s="58"/>
    </row>
    <row r="128" spans="2:19" s="55" customFormat="1" ht="15.75" x14ac:dyDescent="0.25">
      <c r="R128" s="58"/>
      <c r="S128" s="58"/>
    </row>
    <row r="129" spans="4:4" s="6" customFormat="1" x14ac:dyDescent="0.25">
      <c r="D129" s="80"/>
    </row>
    <row r="130" spans="4:4" s="6" customFormat="1" x14ac:dyDescent="0.25">
      <c r="D130" s="80"/>
    </row>
    <row r="131" spans="4:4" s="6" customFormat="1" x14ac:dyDescent="0.25">
      <c r="D131" s="80"/>
    </row>
    <row r="132" spans="4:4" s="6" customFormat="1" x14ac:dyDescent="0.25">
      <c r="D132" s="80"/>
    </row>
    <row r="133" spans="4:4" s="6" customFormat="1" x14ac:dyDescent="0.25">
      <c r="D133" s="80"/>
    </row>
    <row r="134" spans="4:4" s="6" customFormat="1" x14ac:dyDescent="0.25">
      <c r="D134" s="80"/>
    </row>
    <row r="135" spans="4:4" s="6" customFormat="1" x14ac:dyDescent="0.25">
      <c r="D135" s="80"/>
    </row>
    <row r="136" spans="4:4" s="6" customFormat="1" x14ac:dyDescent="0.25">
      <c r="D136" s="80"/>
    </row>
    <row r="137" spans="4:4" s="6" customFormat="1" x14ac:dyDescent="0.25">
      <c r="D137" s="80"/>
    </row>
    <row r="138" spans="4:4" s="6" customFormat="1" x14ac:dyDescent="0.25">
      <c r="D138" s="80"/>
    </row>
    <row r="139" spans="4:4" s="6" customFormat="1" x14ac:dyDescent="0.25">
      <c r="D139" s="80"/>
    </row>
    <row r="140" spans="4:4" s="6" customFormat="1" x14ac:dyDescent="0.25">
      <c r="D140" s="80"/>
    </row>
    <row r="141" spans="4:4" s="6" customFormat="1" x14ac:dyDescent="0.25">
      <c r="D141" s="80"/>
    </row>
    <row r="142" spans="4:4" s="6" customFormat="1" x14ac:dyDescent="0.25">
      <c r="D142" s="80"/>
    </row>
    <row r="143" spans="4:4" s="6" customFormat="1" x14ac:dyDescent="0.25">
      <c r="D143" s="80"/>
    </row>
    <row r="144" spans="4:4" s="6" customFormat="1" x14ac:dyDescent="0.25">
      <c r="D144" s="80"/>
    </row>
    <row r="145" spans="4:4" s="6" customFormat="1" x14ac:dyDescent="0.25">
      <c r="D145" s="80"/>
    </row>
    <row r="146" spans="4:4" s="6" customFormat="1" x14ac:dyDescent="0.25">
      <c r="D146" s="80"/>
    </row>
    <row r="147" spans="4:4" s="6" customFormat="1" x14ac:dyDescent="0.25">
      <c r="D147" s="80"/>
    </row>
    <row r="148" spans="4:4" s="6" customFormat="1" x14ac:dyDescent="0.25">
      <c r="D148" s="80"/>
    </row>
    <row r="149" spans="4:4" s="6" customFormat="1" x14ac:dyDescent="0.25">
      <c r="D149" s="80"/>
    </row>
    <row r="150" spans="4:4" s="6" customFormat="1" x14ac:dyDescent="0.25">
      <c r="D150" s="80"/>
    </row>
    <row r="151" spans="4:4" s="6" customFormat="1" x14ac:dyDescent="0.25">
      <c r="D151" s="80"/>
    </row>
    <row r="152" spans="4:4" s="6" customFormat="1" x14ac:dyDescent="0.25">
      <c r="D152" s="80"/>
    </row>
    <row r="153" spans="4:4" s="6" customFormat="1" x14ac:dyDescent="0.25">
      <c r="D153" s="80"/>
    </row>
    <row r="154" spans="4:4" s="6" customFormat="1" x14ac:dyDescent="0.25">
      <c r="D154" s="80"/>
    </row>
    <row r="155" spans="4:4" s="6" customFormat="1" x14ac:dyDescent="0.25">
      <c r="D155" s="80"/>
    </row>
    <row r="156" spans="4:4" s="6" customFormat="1" x14ac:dyDescent="0.25">
      <c r="D156" s="80"/>
    </row>
    <row r="157" spans="4:4" s="6" customFormat="1" x14ac:dyDescent="0.25">
      <c r="D157" s="80"/>
    </row>
    <row r="158" spans="4:4" s="6" customFormat="1" x14ac:dyDescent="0.25">
      <c r="D158" s="80"/>
    </row>
    <row r="159" spans="4:4" s="6" customFormat="1" x14ac:dyDescent="0.25">
      <c r="D159" s="80"/>
    </row>
    <row r="160" spans="4:4" s="6" customFormat="1" x14ac:dyDescent="0.25">
      <c r="D160" s="80"/>
    </row>
    <row r="161" spans="4:4" s="6" customFormat="1" x14ac:dyDescent="0.25">
      <c r="D161" s="80"/>
    </row>
    <row r="162" spans="4:4" s="6" customFormat="1" x14ac:dyDescent="0.25">
      <c r="D162" s="80"/>
    </row>
    <row r="163" spans="4:4" s="6" customFormat="1" x14ac:dyDescent="0.25">
      <c r="D163" s="80"/>
    </row>
    <row r="164" spans="4:4" s="6" customFormat="1" x14ac:dyDescent="0.25">
      <c r="D164" s="80"/>
    </row>
    <row r="165" spans="4:4" s="6" customFormat="1" x14ac:dyDescent="0.25">
      <c r="D165" s="80"/>
    </row>
    <row r="166" spans="4:4" s="6" customFormat="1" x14ac:dyDescent="0.25">
      <c r="D166" s="80"/>
    </row>
    <row r="167" spans="4:4" s="6" customFormat="1" x14ac:dyDescent="0.25">
      <c r="D167" s="80"/>
    </row>
    <row r="168" spans="4:4" s="6" customFormat="1" x14ac:dyDescent="0.25">
      <c r="D168" s="80"/>
    </row>
    <row r="169" spans="4:4" s="6" customFormat="1" x14ac:dyDescent="0.25">
      <c r="D169" s="80"/>
    </row>
    <row r="170" spans="4:4" s="6" customFormat="1" x14ac:dyDescent="0.25">
      <c r="D170" s="80"/>
    </row>
    <row r="171" spans="4:4" s="6" customFormat="1" x14ac:dyDescent="0.25">
      <c r="D171" s="80"/>
    </row>
    <row r="172" spans="4:4" s="6" customFormat="1" x14ac:dyDescent="0.25">
      <c r="D172" s="80"/>
    </row>
    <row r="173" spans="4:4" s="6" customFormat="1" x14ac:dyDescent="0.25">
      <c r="D173" s="80"/>
    </row>
    <row r="174" spans="4:4" s="6" customFormat="1" x14ac:dyDescent="0.25">
      <c r="D174" s="80"/>
    </row>
    <row r="175" spans="4:4" s="6" customFormat="1" x14ac:dyDescent="0.25">
      <c r="D175" s="80"/>
    </row>
    <row r="176" spans="4:4" s="6" customFormat="1" x14ac:dyDescent="0.25">
      <c r="D176" s="80"/>
    </row>
    <row r="177" spans="4:4" s="6" customFormat="1" x14ac:dyDescent="0.25">
      <c r="D177" s="80"/>
    </row>
    <row r="178" spans="4:4" s="6" customFormat="1" x14ac:dyDescent="0.25">
      <c r="D178" s="80"/>
    </row>
    <row r="179" spans="4:4" s="6" customFormat="1" x14ac:dyDescent="0.25">
      <c r="D179" s="80"/>
    </row>
    <row r="180" spans="4:4" s="6" customFormat="1" x14ac:dyDescent="0.25">
      <c r="D180" s="80"/>
    </row>
    <row r="181" spans="4:4" s="6" customFormat="1" x14ac:dyDescent="0.25">
      <c r="D181" s="80"/>
    </row>
    <row r="182" spans="4:4" s="6" customFormat="1" x14ac:dyDescent="0.25">
      <c r="D182" s="80"/>
    </row>
    <row r="183" spans="4:4" s="6" customFormat="1" x14ac:dyDescent="0.25">
      <c r="D183" s="80"/>
    </row>
    <row r="184" spans="4:4" s="6" customFormat="1" x14ac:dyDescent="0.25">
      <c r="D184" s="80"/>
    </row>
    <row r="185" spans="4:4" s="6" customFormat="1" x14ac:dyDescent="0.25">
      <c r="D185" s="80"/>
    </row>
    <row r="186" spans="4:4" s="6" customFormat="1" x14ac:dyDescent="0.25">
      <c r="D186" s="80"/>
    </row>
    <row r="187" spans="4:4" s="6" customFormat="1" x14ac:dyDescent="0.25">
      <c r="D187" s="80"/>
    </row>
    <row r="188" spans="4:4" s="6" customFormat="1" x14ac:dyDescent="0.25">
      <c r="D188" s="80"/>
    </row>
    <row r="189" spans="4:4" s="6" customFormat="1" x14ac:dyDescent="0.25">
      <c r="D189" s="80"/>
    </row>
    <row r="190" spans="4:4" s="6" customFormat="1" x14ac:dyDescent="0.25">
      <c r="D190" s="80"/>
    </row>
    <row r="191" spans="4:4" s="6" customFormat="1" x14ac:dyDescent="0.25">
      <c r="D191" s="80"/>
    </row>
    <row r="192" spans="4:4" s="6" customFormat="1" x14ac:dyDescent="0.25">
      <c r="D192" s="80"/>
    </row>
    <row r="193" spans="4:4" s="6" customFormat="1" x14ac:dyDescent="0.25">
      <c r="D193" s="80"/>
    </row>
    <row r="194" spans="4:4" s="6" customFormat="1" x14ac:dyDescent="0.25">
      <c r="D194" s="80"/>
    </row>
    <row r="195" spans="4:4" s="6" customFormat="1" x14ac:dyDescent="0.25">
      <c r="D195" s="80"/>
    </row>
    <row r="196" spans="4:4" s="6" customFormat="1" x14ac:dyDescent="0.25">
      <c r="D196" s="80"/>
    </row>
    <row r="197" spans="4:4" s="6" customFormat="1" x14ac:dyDescent="0.25">
      <c r="D197" s="80"/>
    </row>
    <row r="198" spans="4:4" s="6" customFormat="1" x14ac:dyDescent="0.25">
      <c r="D198" s="80"/>
    </row>
    <row r="199" spans="4:4" s="6" customFormat="1" x14ac:dyDescent="0.25">
      <c r="D199" s="80"/>
    </row>
    <row r="200" spans="4:4" s="6" customFormat="1" x14ac:dyDescent="0.25">
      <c r="D200" s="80"/>
    </row>
    <row r="201" spans="4:4" s="6" customFormat="1" x14ac:dyDescent="0.25">
      <c r="D201" s="80"/>
    </row>
    <row r="202" spans="4:4" s="6" customFormat="1" x14ac:dyDescent="0.25">
      <c r="D202" s="80"/>
    </row>
    <row r="203" spans="4:4" s="6" customFormat="1" x14ac:dyDescent="0.25">
      <c r="D203" s="80"/>
    </row>
    <row r="204" spans="4:4" s="6" customFormat="1" x14ac:dyDescent="0.25">
      <c r="D204" s="80"/>
    </row>
    <row r="205" spans="4:4" s="6" customFormat="1" x14ac:dyDescent="0.25">
      <c r="D205" s="80"/>
    </row>
    <row r="206" spans="4:4" s="6" customFormat="1" x14ac:dyDescent="0.25">
      <c r="D206" s="80"/>
    </row>
    <row r="207" spans="4:4" s="6" customFormat="1" x14ac:dyDescent="0.25">
      <c r="D207" s="80"/>
    </row>
    <row r="208" spans="4:4" s="6" customFormat="1" x14ac:dyDescent="0.25">
      <c r="D208" s="80"/>
    </row>
    <row r="209" spans="4:4" s="6" customFormat="1" x14ac:dyDescent="0.25">
      <c r="D209" s="80"/>
    </row>
    <row r="210" spans="4:4" s="6" customFormat="1" x14ac:dyDescent="0.25">
      <c r="D210" s="80"/>
    </row>
    <row r="211" spans="4:4" s="6" customFormat="1" x14ac:dyDescent="0.25">
      <c r="D211" s="80"/>
    </row>
    <row r="212" spans="4:4" s="6" customFormat="1" x14ac:dyDescent="0.25">
      <c r="D212" s="80"/>
    </row>
    <row r="213" spans="4:4" s="6" customFormat="1" x14ac:dyDescent="0.25">
      <c r="D213" s="80"/>
    </row>
    <row r="214" spans="4:4" s="6" customFormat="1" x14ac:dyDescent="0.25">
      <c r="D214" s="80"/>
    </row>
    <row r="215" spans="4:4" s="6" customFormat="1" x14ac:dyDescent="0.25">
      <c r="D215" s="80"/>
    </row>
    <row r="216" spans="4:4" s="6" customFormat="1" x14ac:dyDescent="0.25">
      <c r="D216" s="80"/>
    </row>
    <row r="217" spans="4:4" s="6" customFormat="1" x14ac:dyDescent="0.25">
      <c r="D217" s="80"/>
    </row>
    <row r="218" spans="4:4" s="6" customFormat="1" x14ac:dyDescent="0.25">
      <c r="D218" s="80"/>
    </row>
    <row r="219" spans="4:4" s="6" customFormat="1" x14ac:dyDescent="0.25">
      <c r="D219" s="80"/>
    </row>
    <row r="220" spans="4:4" s="6" customFormat="1" x14ac:dyDescent="0.25">
      <c r="D220" s="80"/>
    </row>
    <row r="221" spans="4:4" s="6" customFormat="1" x14ac:dyDescent="0.25">
      <c r="D221" s="80"/>
    </row>
    <row r="222" spans="4:4" s="6" customFormat="1" x14ac:dyDescent="0.25">
      <c r="D222" s="80"/>
    </row>
    <row r="223" spans="4:4" s="6" customFormat="1" x14ac:dyDescent="0.25">
      <c r="D223" s="80"/>
    </row>
    <row r="224" spans="4:4" s="6" customFormat="1" x14ac:dyDescent="0.25">
      <c r="D224" s="80"/>
    </row>
    <row r="225" spans="4:4" s="6" customFormat="1" x14ac:dyDescent="0.25">
      <c r="D225" s="80"/>
    </row>
    <row r="226" spans="4:4" s="6" customFormat="1" x14ac:dyDescent="0.25">
      <c r="D226" s="80"/>
    </row>
    <row r="227" spans="4:4" s="6" customFormat="1" x14ac:dyDescent="0.25">
      <c r="D227" s="80"/>
    </row>
    <row r="228" spans="4:4" s="6" customFormat="1" x14ac:dyDescent="0.25">
      <c r="D228" s="80"/>
    </row>
    <row r="229" spans="4:4" s="6" customFormat="1" x14ac:dyDescent="0.25">
      <c r="D229" s="80"/>
    </row>
    <row r="230" spans="4:4" s="6" customFormat="1" x14ac:dyDescent="0.25">
      <c r="D230" s="80"/>
    </row>
    <row r="231" spans="4:4" s="6" customFormat="1" x14ac:dyDescent="0.25">
      <c r="D231" s="80"/>
    </row>
    <row r="232" spans="4:4" s="6" customFormat="1" x14ac:dyDescent="0.25">
      <c r="D232" s="80"/>
    </row>
    <row r="233" spans="4:4" s="6" customFormat="1" x14ac:dyDescent="0.25">
      <c r="D233" s="80"/>
    </row>
    <row r="234" spans="4:4" s="6" customFormat="1" x14ac:dyDescent="0.25">
      <c r="D234" s="80"/>
    </row>
    <row r="235" spans="4:4" s="6" customFormat="1" x14ac:dyDescent="0.25">
      <c r="D235" s="80"/>
    </row>
    <row r="236" spans="4:4" s="6" customFormat="1" x14ac:dyDescent="0.25">
      <c r="D236" s="80"/>
    </row>
    <row r="237" spans="4:4" s="6" customFormat="1" x14ac:dyDescent="0.25">
      <c r="D237" s="80"/>
    </row>
    <row r="238" spans="4:4" s="6" customFormat="1" x14ac:dyDescent="0.25">
      <c r="D238" s="80"/>
    </row>
    <row r="239" spans="4:4" s="6" customFormat="1" x14ac:dyDescent="0.25">
      <c r="D239" s="80"/>
    </row>
    <row r="240" spans="4:4" s="6" customFormat="1" x14ac:dyDescent="0.25">
      <c r="D240" s="80"/>
    </row>
    <row r="241" spans="4:4" s="6" customFormat="1" x14ac:dyDescent="0.25">
      <c r="D241" s="80"/>
    </row>
    <row r="242" spans="4:4" s="6" customFormat="1" x14ac:dyDescent="0.25">
      <c r="D242" s="80"/>
    </row>
    <row r="243" spans="4:4" s="6" customFormat="1" x14ac:dyDescent="0.25">
      <c r="D243" s="80"/>
    </row>
    <row r="244" spans="4:4" s="6" customFormat="1" x14ac:dyDescent="0.25">
      <c r="D244" s="80"/>
    </row>
    <row r="245" spans="4:4" s="6" customFormat="1" x14ac:dyDescent="0.25">
      <c r="D245" s="80"/>
    </row>
    <row r="246" spans="4:4" s="6" customFormat="1" x14ac:dyDescent="0.25">
      <c r="D246" s="80"/>
    </row>
    <row r="247" spans="4:4" s="6" customFormat="1" x14ac:dyDescent="0.25">
      <c r="D247" s="80"/>
    </row>
    <row r="248" spans="4:4" s="6" customFormat="1" x14ac:dyDescent="0.25">
      <c r="D248" s="80"/>
    </row>
    <row r="249" spans="4:4" s="6" customFormat="1" x14ac:dyDescent="0.25">
      <c r="D249" s="80"/>
    </row>
    <row r="250" spans="4:4" s="6" customFormat="1" x14ac:dyDescent="0.25">
      <c r="D250" s="80"/>
    </row>
    <row r="251" spans="4:4" s="6" customFormat="1" x14ac:dyDescent="0.25">
      <c r="D251" s="80"/>
    </row>
    <row r="252" spans="4:4" s="6" customFormat="1" x14ac:dyDescent="0.25">
      <c r="D252" s="80"/>
    </row>
    <row r="253" spans="4:4" s="6" customFormat="1" x14ac:dyDescent="0.25">
      <c r="D253" s="80"/>
    </row>
    <row r="254" spans="4:4" s="6" customFormat="1" x14ac:dyDescent="0.25">
      <c r="D254" s="80"/>
    </row>
    <row r="255" spans="4:4" s="6" customFormat="1" x14ac:dyDescent="0.25">
      <c r="D255" s="80"/>
    </row>
    <row r="256" spans="4:4" s="6" customFormat="1" x14ac:dyDescent="0.25">
      <c r="D256" s="80"/>
    </row>
    <row r="257" spans="4:4" s="6" customFormat="1" x14ac:dyDescent="0.25">
      <c r="D257" s="80"/>
    </row>
    <row r="258" spans="4:4" s="6" customFormat="1" x14ac:dyDescent="0.25">
      <c r="D258" s="80"/>
    </row>
    <row r="259" spans="4:4" s="6" customFormat="1" x14ac:dyDescent="0.25">
      <c r="D259" s="80"/>
    </row>
    <row r="260" spans="4:4" s="6" customFormat="1" x14ac:dyDescent="0.25">
      <c r="D260" s="80"/>
    </row>
    <row r="261" spans="4:4" s="6" customFormat="1" x14ac:dyDescent="0.25">
      <c r="D261" s="80"/>
    </row>
    <row r="262" spans="4:4" s="6" customFormat="1" x14ac:dyDescent="0.25">
      <c r="D262" s="80"/>
    </row>
    <row r="263" spans="4:4" s="6" customFormat="1" x14ac:dyDescent="0.25">
      <c r="D263" s="80"/>
    </row>
    <row r="264" spans="4:4" s="6" customFormat="1" x14ac:dyDescent="0.25">
      <c r="D264" s="80"/>
    </row>
    <row r="265" spans="4:4" s="6" customFormat="1" x14ac:dyDescent="0.25">
      <c r="D265" s="80"/>
    </row>
    <row r="266" spans="4:4" s="6" customFormat="1" x14ac:dyDescent="0.25">
      <c r="D266" s="80"/>
    </row>
    <row r="267" spans="4:4" s="6" customFormat="1" x14ac:dyDescent="0.25">
      <c r="D267" s="80"/>
    </row>
    <row r="268" spans="4:4" s="6" customFormat="1" x14ac:dyDescent="0.25">
      <c r="D268" s="80"/>
    </row>
    <row r="269" spans="4:4" s="6" customFormat="1" x14ac:dyDescent="0.25">
      <c r="D269" s="80"/>
    </row>
    <row r="270" spans="4:4" s="6" customFormat="1" x14ac:dyDescent="0.25">
      <c r="D270" s="80"/>
    </row>
    <row r="271" spans="4:4" s="6" customFormat="1" x14ac:dyDescent="0.25">
      <c r="D271" s="80"/>
    </row>
    <row r="272" spans="4:4" s="6" customFormat="1" x14ac:dyDescent="0.25">
      <c r="D272" s="80"/>
    </row>
    <row r="273" spans="4:4" s="6" customFormat="1" x14ac:dyDescent="0.25">
      <c r="D273" s="80"/>
    </row>
    <row r="274" spans="4:4" s="6" customFormat="1" x14ac:dyDescent="0.25">
      <c r="D274" s="80"/>
    </row>
    <row r="275" spans="4:4" s="6" customFormat="1" x14ac:dyDescent="0.25">
      <c r="D275" s="80"/>
    </row>
    <row r="276" spans="4:4" s="6" customFormat="1" x14ac:dyDescent="0.25">
      <c r="D276" s="80"/>
    </row>
    <row r="277" spans="4:4" s="6" customFormat="1" x14ac:dyDescent="0.25">
      <c r="D277" s="80"/>
    </row>
    <row r="278" spans="4:4" s="6" customFormat="1" x14ac:dyDescent="0.25">
      <c r="D278" s="80"/>
    </row>
    <row r="279" spans="4:4" s="6" customFormat="1" x14ac:dyDescent="0.25">
      <c r="D279" s="80"/>
    </row>
    <row r="280" spans="4:4" s="6" customFormat="1" x14ac:dyDescent="0.25">
      <c r="D280" s="80"/>
    </row>
    <row r="281" spans="4:4" s="6" customFormat="1" x14ac:dyDescent="0.25">
      <c r="D281" s="80"/>
    </row>
    <row r="282" spans="4:4" s="6" customFormat="1" x14ac:dyDescent="0.25">
      <c r="D282" s="80"/>
    </row>
    <row r="283" spans="4:4" s="6" customFormat="1" x14ac:dyDescent="0.25">
      <c r="D283" s="80"/>
    </row>
    <row r="284" spans="4:4" s="6" customFormat="1" x14ac:dyDescent="0.25">
      <c r="D284" s="80"/>
    </row>
    <row r="285" spans="4:4" s="6" customFormat="1" x14ac:dyDescent="0.25">
      <c r="D285" s="80"/>
    </row>
    <row r="286" spans="4:4" s="6" customFormat="1" x14ac:dyDescent="0.25">
      <c r="D286" s="80"/>
    </row>
    <row r="287" spans="4:4" s="6" customFormat="1" x14ac:dyDescent="0.25">
      <c r="D287" s="80"/>
    </row>
    <row r="288" spans="4:4" s="6" customFormat="1" x14ac:dyDescent="0.25">
      <c r="D288" s="80"/>
    </row>
    <row r="289" spans="4:4" s="6" customFormat="1" x14ac:dyDescent="0.25">
      <c r="D289" s="80"/>
    </row>
    <row r="290" spans="4:4" s="6" customFormat="1" x14ac:dyDescent="0.25">
      <c r="D290" s="80"/>
    </row>
    <row r="291" spans="4:4" s="6" customFormat="1" x14ac:dyDescent="0.25">
      <c r="D291" s="80"/>
    </row>
    <row r="292" spans="4:4" s="6" customFormat="1" x14ac:dyDescent="0.25">
      <c r="D292" s="80"/>
    </row>
    <row r="293" spans="4:4" s="6" customFormat="1" x14ac:dyDescent="0.25">
      <c r="D293" s="80"/>
    </row>
    <row r="294" spans="4:4" s="6" customFormat="1" x14ac:dyDescent="0.25">
      <c r="D294" s="80"/>
    </row>
    <row r="295" spans="4:4" s="6" customFormat="1" x14ac:dyDescent="0.25">
      <c r="D295" s="80"/>
    </row>
    <row r="296" spans="4:4" s="6" customFormat="1" x14ac:dyDescent="0.25">
      <c r="D296" s="80"/>
    </row>
    <row r="297" spans="4:4" s="6" customFormat="1" x14ac:dyDescent="0.25">
      <c r="D297" s="80"/>
    </row>
    <row r="298" spans="4:4" s="6" customFormat="1" x14ac:dyDescent="0.25">
      <c r="D298" s="80"/>
    </row>
    <row r="299" spans="4:4" s="6" customFormat="1" x14ac:dyDescent="0.25">
      <c r="D299" s="80"/>
    </row>
    <row r="300" spans="4:4" s="6" customFormat="1" x14ac:dyDescent="0.25">
      <c r="D300" s="80"/>
    </row>
    <row r="301" spans="4:4" s="6" customFormat="1" x14ac:dyDescent="0.25">
      <c r="D301" s="80"/>
    </row>
    <row r="302" spans="4:4" s="6" customFormat="1" x14ac:dyDescent="0.25">
      <c r="D302" s="80"/>
    </row>
    <row r="303" spans="4:4" s="6" customFormat="1" x14ac:dyDescent="0.25">
      <c r="D303" s="80"/>
    </row>
    <row r="304" spans="4:4" s="6" customFormat="1" x14ac:dyDescent="0.25">
      <c r="D304" s="80"/>
    </row>
    <row r="305" spans="4:4" s="6" customFormat="1" x14ac:dyDescent="0.25">
      <c r="D305" s="80"/>
    </row>
    <row r="306" spans="4:4" s="6" customFormat="1" x14ac:dyDescent="0.25">
      <c r="D306" s="80"/>
    </row>
    <row r="307" spans="4:4" s="6" customFormat="1" x14ac:dyDescent="0.25">
      <c r="D307" s="80"/>
    </row>
    <row r="308" spans="4:4" s="6" customFormat="1" x14ac:dyDescent="0.25">
      <c r="D308" s="80"/>
    </row>
    <row r="309" spans="4:4" s="6" customFormat="1" x14ac:dyDescent="0.25">
      <c r="D309" s="80"/>
    </row>
    <row r="310" spans="4:4" s="6" customFormat="1" x14ac:dyDescent="0.25">
      <c r="D310" s="80"/>
    </row>
    <row r="311" spans="4:4" s="6" customFormat="1" x14ac:dyDescent="0.25">
      <c r="D311" s="80"/>
    </row>
    <row r="312" spans="4:4" s="6" customFormat="1" x14ac:dyDescent="0.25">
      <c r="D312" s="80"/>
    </row>
    <row r="313" spans="4:4" s="6" customFormat="1" x14ac:dyDescent="0.25">
      <c r="D313" s="80"/>
    </row>
    <row r="314" spans="4:4" s="6" customFormat="1" x14ac:dyDescent="0.25">
      <c r="D314" s="80"/>
    </row>
    <row r="315" spans="4:4" s="6" customFormat="1" x14ac:dyDescent="0.25">
      <c r="D315" s="80"/>
    </row>
    <row r="316" spans="4:4" s="6" customFormat="1" x14ac:dyDescent="0.25">
      <c r="D316" s="80"/>
    </row>
    <row r="317" spans="4:4" s="6" customFormat="1" x14ac:dyDescent="0.25">
      <c r="D317" s="80"/>
    </row>
    <row r="318" spans="4:4" s="6" customFormat="1" x14ac:dyDescent="0.25">
      <c r="D318" s="80"/>
    </row>
    <row r="319" spans="4:4" s="6" customFormat="1" x14ac:dyDescent="0.25">
      <c r="D319" s="80"/>
    </row>
    <row r="320" spans="4:4" s="6" customFormat="1" x14ac:dyDescent="0.25">
      <c r="D320" s="80"/>
    </row>
    <row r="321" spans="4:4" s="6" customFormat="1" x14ac:dyDescent="0.25">
      <c r="D321" s="80"/>
    </row>
    <row r="322" spans="4:4" s="6" customFormat="1" x14ac:dyDescent="0.25">
      <c r="D322" s="80"/>
    </row>
    <row r="323" spans="4:4" s="6" customFormat="1" x14ac:dyDescent="0.25">
      <c r="D323" s="80"/>
    </row>
    <row r="324" spans="4:4" s="6" customFormat="1" x14ac:dyDescent="0.25">
      <c r="D324" s="80"/>
    </row>
    <row r="325" spans="4:4" s="6" customFormat="1" x14ac:dyDescent="0.25">
      <c r="D325" s="80"/>
    </row>
    <row r="326" spans="4:4" s="6" customFormat="1" x14ac:dyDescent="0.25">
      <c r="D326" s="80"/>
    </row>
    <row r="327" spans="4:4" s="6" customFormat="1" x14ac:dyDescent="0.25">
      <c r="D327" s="80"/>
    </row>
    <row r="328" spans="4:4" s="6" customFormat="1" x14ac:dyDescent="0.25">
      <c r="D328" s="80"/>
    </row>
    <row r="329" spans="4:4" s="6" customFormat="1" x14ac:dyDescent="0.25">
      <c r="D329" s="80"/>
    </row>
    <row r="330" spans="4:4" s="6" customFormat="1" x14ac:dyDescent="0.25">
      <c r="D330" s="80"/>
    </row>
  </sheetData>
  <mergeCells count="5">
    <mergeCell ref="D6:S6"/>
    <mergeCell ref="B109:S109"/>
    <mergeCell ref="B110:S110"/>
    <mergeCell ref="B111:S111"/>
    <mergeCell ref="B112:S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2019-09-03T14:55:56Z</dcterms:created>
  <dcterms:modified xsi:type="dcterms:W3CDTF">2019-09-06T15:03:34Z</dcterms:modified>
</cp:coreProperties>
</file>